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6"/>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Direccionamiento Estrategico" sheetId="1" r:id="rId4"/>
    <sheet state="visible" name="2. Conocimiento e Innovación" sheetId="2" r:id="rId5"/>
    <sheet state="visible" name="3. Comunicación e Información" sheetId="3" r:id="rId6"/>
    <sheet state="visible" name="4. Tecnologias Información" sheetId="4" r:id="rId7"/>
    <sheet state="visible" name="5. Gestión Talento humano" sheetId="5" r:id="rId8"/>
    <sheet state="visible" name="6. Conocimiento del riesgo" sheetId="6" r:id="rId9"/>
    <sheet state="visible" name="7. Reducción del Riesgo" sheetId="7" r:id="rId10"/>
    <sheet state="visible" name="8. Manejo de emergencias" sheetId="8" r:id="rId11"/>
    <sheet state="visible" name="9. Gestión Administrativa" sheetId="9" r:id="rId12"/>
    <sheet state="visible" name="10. Gestión Contractual" sheetId="10" r:id="rId13"/>
    <sheet state="visible" name="11. Gestión Juridica" sheetId="11" r:id="rId14"/>
    <sheet state="visible" name="12. Gestión Financiera" sheetId="12" r:id="rId15"/>
    <sheet state="visible" name="13. Gestión Documental" sheetId="13" r:id="rId16"/>
    <sheet state="visible" name="14. Atención al ciudadano" sheetId="14" r:id="rId17"/>
    <sheet state="visible" name="15. Control Discplinario Int" sheetId="15" r:id="rId18"/>
    <sheet state="visible" name="16. Evaluación Independiente" sheetId="16" r:id="rId19"/>
    <sheet state="hidden" name="Reporte PAI  Trimestre" sheetId="17" r:id="rId20"/>
    <sheet state="hidden" name="Reporte PEI  Trimestre" sheetId="18" r:id="rId21"/>
  </sheets>
  <externalReferences>
    <externalReference r:id="rId22"/>
  </externalReferences>
  <definedNames/>
  <calcPr/>
  <extLst>
    <ext uri="GoogleSheetsCustomDataVersion2">
      <go:sheetsCustomData xmlns:go="http://customooxmlschemas.google.com/" r:id="rId23" roundtripDataChecksum="2x77JcN0ylZPG5BO5fSl9fAftMi3I6WnZP4Fu1Lp3wU="/>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Z18">
      <text>
        <t xml:space="preserve">======
ID#AAABnekz0L4
Edith Julieth Bermudez Silva    (2025-07-18 12:28:00)
(9/9 *100) /12
1 Reporte: Iniciativas PDET- BR.
2 comunicaciones: PL-159-02-2025, PL-163-02-2025.
6 reuniones: Trazador Presupuestal Mujer y Equidad de Género, 
Jornada de devolución - Estrategia TRI en Usme, CODFA Día de la Familia, Primera Sesión Ordinaria 2025 - Mesa Intersectorial Para La Implementación Del Acuerdo De Paz En Bogotá D.C, Protocolo de Educación Ambiental, Reunión revisión Directiva 005 de 2021 PPLGBTI.</t>
      </text>
    </comment>
    <comment authorId="0" ref="AB18">
      <text>
        <t xml:space="preserve">======
ID#AAABnekz0L0
Edith Julieth Bermudez Silva    (2025-07-18 12:27:40)
(18/18 *100) /12
3 reportes: Iniciativas PDET- BR, Plan Operativo PDET-BR, Evaluación de la Política Pública para las Familias 2021-2025: Solicitud de Información y Caracterización de Familias.
4 Comunicaciones: PL-164-02-2025, PL-165-02-2025, PL-171-02-2025, PL-172-02-2025.
11 Reuniones: Compromiso CCM_IDIGER, Rruata de Trabajo Plan de Acción CONPES 40 IDIGER, Taller Trazador Presupuestal de Igualdad y Equidad de Género- Reunión SDMujer, Reunión seguimiento a políticas públicas Distritales, Convocatoria a Espacios de Articulación Institucional – Piloto de Integración Local - Consejería Distrital de Paz, Víctimas y Reconciliación, Reunión Secretaria de Ambiente – PPLGBTI, 
Trazador Presupuestal Ambiente, Revisión Compromiso CLIPs y CIP, Taller PP Familias Compensar, Gestión Convocatoria a Espacios de Articulación Institucional – Piloto de Integración Local, Taller de fortalecimiento para la realización de reportes – Política Pública para Las Familias.</t>
      </text>
    </comment>
    <comment authorId="0" ref="X18">
      <text>
        <t xml:space="preserve">======
ID#AAABi7-6sZI
Edith Julieth Bermudez Silva    (2025-05-07 19:16:42)
(17/17 *100) /12
6 Reportes: PPLGBTI, PPPI, Iniciativas PDET- BR, Plan Operativo PDET-BR, Política Pueblo Rrom y Política Pueblo Indígena.
3 Comunicaciones: PL-129-02-2025, PL-135-02-2025 y PL-149- 02-2025.
8 Reuniones: Socialización Buena Práctica- Mesa Asuntos de Género Bomberas, CODFA, Mesa Temática para los Planes de Desarrollo con Enfoque Territorial Bogotá Región (“PDET BR”), Reunión Líneas de trabajo 2025 y Directiva 005 PPLGBTI, Talleres Marcación Trazador Presupuestal de Igualdad y Equidad de Género TPIEG, Mesa Temática para las estrategias de apoyo para la Reintegración, Mesa Temática para la articulación con el Sistema Integral, de Verdad, Justicia, Reparación y No Repetición (“SIVJRNR”) y Citación Sesión Pre CONPES 02-2025.</t>
      </text>
    </comment>
    <comment authorId="0" ref="R18">
      <text>
        <t xml:space="preserve">======
ID#AAABi7-6sZA
Edith Julieth Bermudez Silva    (2025-05-07 19:16:06)
(9/9 *100) /12
1 Reporte: Política Pública Para las Familias. 
5 Comunicaciones: PL-082-02-2025, PL-096-02-2025, PL-112-03-2025, PL-116-03-2025 y PL -121-02-2025.
3 Reuniones: Mesa Sectorial de Ambiente y Género, Sesión Técnica Interinstitucional sobre el Seguimiento a la Implementación de las Políticas Públicas Étnicas Vigencia 2025 y Mesa Distrital de Reincorporación.</t>
      </text>
    </comment>
    <comment authorId="0" ref="N18">
      <text>
        <t xml:space="preserve">======
ID#AAABgfXdJ-I
Planeacion Mipg    (2025-03-18 19:45:54)
- (17/17 *100) /12
(8 Reportes: PP Discapacidad, PP Familias, PP Hábitat, PPDSC, PDET, PP Ación climática, PP Púeblo Rrom, PP Púeblo Indígena. 
5 Comunicaciones: PL-022-02-2025, PL-025-02-2025, PL-026-02-2025, PL-027-02-2025, PL-032-02-2025.
4 Reuniones: Socialización Circular 003 de 2025, Socialización Balance Financiero, Capacitación presentación informe balance social, Capacitación Seguimiento de Políticas Púbicas - Reporte 2024-2.)</t>
      </text>
    </comment>
    <comment authorId="0" ref="P18">
      <text>
        <t xml:space="preserve">======
ID#AAABgfXdJ9I
Planeacion Mipg    (2025-03-18 19:45:35)
- (15/15 *100) /12
(9 Reportes: PP Discapacidad, PPDEA, SMIA, PP LGBTI, Sello en Igualdad, PP Ruralidad, PP Hábitat, PPPI. 
4 Comunicaciones: PL-044-02-2025, PL-056-02-2025, PL-065-02-2025, PL-078-02-2025.
2 Reuniones: Comité Operativo para las Familias, CIP.)</t>
      </text>
    </comment>
  </commentList>
  <extLst>
    <ext uri="GoogleSheetsCustomDataVersion2">
      <go:sheetsCustomData xmlns:go="http://customooxmlschemas.google.com/" r:id="rId1" roundtripDataSignature="AMtx7mgu8X2qoGegsafGSwPNizmwnnGoh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E15">
      <text>
        <t xml:space="preserve">======
ID#AAABfkFY000
andrea linares    (2025-01-07 16:21:43)
COMPLETAR</t>
      </text>
    </comment>
    <comment authorId="0" ref="C15">
      <text>
        <t xml:space="preserve">======
ID#AAABfkFHcU4
andrea linares    (2025-01-07 16:21:43)
Colocar la magnitud anual en todas la metas</t>
      </text>
    </comment>
  </commentList>
  <extLst>
    <ext uri="GoogleSheetsCustomDataVersion2">
      <go:sheetsCustomData xmlns:go="http://customooxmlschemas.google.com/" r:id="rId1" roundtripDataSignature="AMtx7mhBKCSEcsvnl/WS8YzjMZqiogcOt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5">
      <text>
        <t xml:space="preserve">======
ID#AAABfkFHcUk
andrea linares    (2025-01-02 16:31:03)
Se ajusta a la meta del proyecto asociado</t>
      </text>
    </comment>
  </commentList>
  <extLst>
    <ext uri="GoogleSheetsCustomDataVersion2">
      <go:sheetsCustomData xmlns:go="http://customooxmlschemas.google.com/" r:id="rId1" roundtripDataSignature="AMtx7mgVQSyYkiCWNOIRJDBpkqsB94dYIw=="/>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A17">
      <text>
        <t xml:space="preserve">======
ID#AAABfkFHcUg
Carolina Castañeda Jiménez.    (2025-01-23 20:38:45)
1530 Ha Estudio Yomasa</t>
      </text>
    </comment>
  </commentList>
  <extLst>
    <ext uri="GoogleSheetsCustomDataVersion2">
      <go:sheetsCustomData xmlns:go="http://customooxmlschemas.google.com/" r:id="rId1" roundtripDataSignature="AMtx7mj6yqBpiW0tGiHbgLiSJI2+jKg2Qw=="/>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K20">
      <text>
        <t xml:space="preserve">======
ID#AAABfkFHcUo
Angie Lorena Montenegro Artunduaga    (2025-01-07 12:55:58)
@crodriguez@idiger.gov.co Me puedes ayudar por favor, estos recursos son de:
-Recursos Fondiger
-Recursos Funcionamiento.
-Recursos Inversión.
-Convenios.
_Asignado a crodriguez@idiger.gov.co_</t>
      </text>
    </comment>
    <comment authorId="0" ref="K15">
      <text>
        <t xml:space="preserve">======
ID#AAABfkFHcUM
andrea linares    (2024-11-22 15:57:24)
No colocar el monto del recurso presupuestal colocar alguna o varias de estas fuentes según aplique:
-Recursos Fondiger
-Recursos Funcionamiento.
-Recursos Inversión.
-Convenios.</t>
      </text>
    </comment>
    <comment authorId="0" ref="K28">
      <text>
        <t xml:space="preserve">======
ID#AAABfkFY004
andrea linares    (2024-11-22 15:57:24)
No colocar el monto del recurso presupuestal colocar alguna o varias de estas fuentes según aplique:
-Recursos Fondiger
-Recursos Funcionamiento.
-Recursos Inversión.
-Convenios.</t>
      </text>
    </comment>
    <comment authorId="0" ref="K29">
      <text>
        <t xml:space="preserve">======
ID#AAABfkFHcUU
andrea linares    (2024-11-22 15:57:24)
No colocar el monto del recurso presupuestal colocar alguna o varias de estas fuentes según aplique:
-Recursos Fondiger
-Recursos Funcionamiento.
-Recursos Inversión.
-Convenios.</t>
      </text>
    </comment>
    <comment authorId="0" ref="K26">
      <text>
        <t xml:space="preserve">======
ID#AAABfkFHcUY
andrea linares    (2024-11-22 15:57:24)
No colocar el monto del recurso presupuestal colocar alguna o varias de estas fuentes según aplique:
-Recursos Fondiger
-Recursos Funcionamiento.
-Recursos Inversión.
-Convenios.</t>
      </text>
    </comment>
    <comment authorId="0" ref="K17">
      <text>
        <t xml:space="preserve">======
ID#AAABfkFHcUE
andrea linares    (2024-11-22 15:57:24)
No colocar el monto del recurso presupuestal colocar alguna o varias de estas fuentes según aplique:
-Recursos Fondiger
-Recursos Funcionamiento.
-Recursos Inversión.
-Convenios.</t>
      </text>
    </comment>
    <comment authorId="0" ref="K22">
      <text>
        <t xml:space="preserve">======
ID#AAABfkFHcUI
andrea linares    (2024-11-22 15:57:24)
No colocar el monto del recurso presupuestal colocar alguna o varias de estas fuentes según aplique:
-Recursos Fondiger
-Recursos Funcionamiento.
-Recursos Inversión.
-Convenios.</t>
      </text>
    </comment>
    <comment authorId="0" ref="K16">
      <text>
        <t xml:space="preserve">======
ID#AAABfkFHcUs
andrea linares    (2024-11-22 15:57:24)
No colocar el monto del recurso presupuestal colocar alguna o varias de estas fuentes según aplique:
-Recursos Fondiger
-Recursos Funcionamiento.
-Recursos Inversión.
-Convenios.</t>
      </text>
    </comment>
    <comment authorId="0" ref="K25">
      <text>
        <t xml:space="preserve">======
ID#AAABfkFHcVA
andrea linares    (2024-11-22 15:57:24)
No colocar el monto del recurso presupuestal colocar alguna o varias de estas fuentes según aplique:
-Recursos Fondiger
-Recursos Funcionamiento.
-Recursos Inversión.
-Convenios.</t>
      </text>
    </comment>
    <comment authorId="0" ref="K27">
      <text>
        <t xml:space="preserve">======
ID#AAABfkFHcVE
andrea linares    (2024-11-22 15:57:24)
No colocar el monto del recurso presupuestal colocar alguna o varias de estas fuentes según aplique:
-Recursos Fondiger
-Recursos Funcionamiento.
-Recursos Inversión.
-Convenios.</t>
      </text>
    </comment>
  </commentList>
  <extLst>
    <ext uri="GoogleSheetsCustomDataVersion2">
      <go:sheetsCustomData xmlns:go="http://customooxmlschemas.google.com/" r:id="rId1" roundtripDataSignature="AMtx7mjB3S693VFcRzGc5cVykGGPePL3Gg=="/>
    </ext>
  </extL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AS15">
      <text>
        <t xml:space="preserve">======
ID#AAABfkFY00w
andrea linares    (2025-01-03 17:30:02)
Revisar si la programación es en nuemero o % de acuerdo al indicador. Para este nuevo PAI  se mide a partir del mes de Julio</t>
      </text>
    </comment>
    <comment authorId="0" ref="AG15">
      <text>
        <t xml:space="preserve">======
ID#AAABfkFHcUQ
andrea linares    (2025-01-03 17:30:02)
Revisar si la programación es en nuemero o % de acuerdo al indicador. Para este nuevo PAI  se mide a partir del mes de Julio</t>
      </text>
    </comment>
    <comment authorId="0" ref="AI15">
      <text>
        <t xml:space="preserve">======
ID#AAABfkFY008
andrea linares    (2025-01-03 17:30:02)
Revisar si la programación es en nuemero o % de acuerdo al indicador. Para este nuevo PAI  se mide a partir del mes de Julio</t>
      </text>
    </comment>
    <comment authorId="0" ref="O15">
      <text>
        <t xml:space="preserve">======
ID#AAABfkFHcT8
andrea linares    (2025-01-03 17:30:02)
Revisar si la programación es en nuemero o % de acuerdo al indicador. Para este nuevo PAI  se mide a partir del mes de Julio</t>
      </text>
    </comment>
    <comment authorId="0" ref="AQ15">
      <text>
        <t xml:space="preserve">======
ID#AAABfkFHcUA
andrea linares    (2025-01-03 17:30:02)
Revisar si la programación es en nuemero o % de acuerdo al indicador. Para este nuevo PAI  se mide a partir del mes de Julio</t>
      </text>
    </comment>
    <comment authorId="0" ref="AA15">
      <text>
        <t xml:space="preserve">======
ID#AAABfkFHcVQ
andrea linares    (2025-01-03 17:30:02)
Revisar si la programación es en nuemero o % de acuerdo al indicador. Para este nuevo PAI  se mide a partir del mes de Julio</t>
      </text>
    </comment>
    <comment authorId="0" ref="M15">
      <text>
        <t xml:space="preserve">======
ID#AAABfkFHcU0
andrea linares    (2025-01-03 17:30:02)
Revisar si la programación es en nuemero o % de acuerdo al indicador. Para este nuevo PAI  se mide a partir del mes de Julio</t>
      </text>
    </comment>
    <comment authorId="0" ref="Q15">
      <text>
        <t xml:space="preserve">======
ID#AAABfkFHcVU
andrea linares    (2025-01-03 17:30:02)
Revisar si la programación es en nuemero o % de acuerdo al indicador. Para este nuevo PAI  se mide a partir del mes de Julio</t>
      </text>
    </comment>
    <comment authorId="0" ref="AK15">
      <text>
        <t xml:space="preserve">======
ID#AAABfkFHcU8
andrea linares    (2025-01-03 17:30:02)
Revisar si la programación es en nuemero o % de acuerdo al indicador. Para este nuevo PAI  se mide a partir del mes de Julio</t>
      </text>
    </comment>
    <comment authorId="0" ref="Y15">
      <text>
        <t xml:space="preserve">======
ID#AAABfkFHcUw
andrea linares    (2025-01-03 17:30:02)
Revisar si la programación es en nuemero o % de acuerdo al indicador. Para este nuevo PAI  se mide a partir del mes de Julio</t>
      </text>
    </comment>
    <comment authorId="0" ref="AU15">
      <text>
        <t xml:space="preserve">======
ID#AAABfkFHcUc
andrea linares    (2025-01-03 17:30:02)
Revisar si la programación es en nuemero o % de acuerdo al indicador. Para este nuevo PAI  se mide a partir del mes de Julio</t>
      </text>
    </comment>
    <comment authorId="0" ref="W15">
      <text>
        <t xml:space="preserve">======
ID#AAABfkFHcVI
andrea linares    (2025-01-03 17:30:02)
Revisar si la programación es en nuemero o % de acuerdo al indicador. Para este nuevo PAI  se mide a partir del mes de Julio</t>
      </text>
    </comment>
  </commentList>
  <extLst>
    <ext uri="GoogleSheetsCustomDataVersion2">
      <go:sheetsCustomData xmlns:go="http://customooxmlschemas.google.com/" r:id="rId1" roundtripDataSignature="AMtx7mg3vYv7RdQU/Y87An1bbfSyb6NhDA=="/>
    </ext>
  </extL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5">
      <text>
        <t xml:space="preserve">======
ID#AAABfkFY00s
andrea linares    (2025-01-02 16:31:03)
Se ajusta a la meta del proyecto asociado</t>
      </text>
    </comment>
  </commentList>
  <extLst>
    <ext uri="GoogleSheetsCustomDataVersion2">
      <go:sheetsCustomData xmlns:go="http://customooxmlschemas.google.com/" r:id="rId1" roundtripDataSignature="AMtx7mikp9Bfw0yhh0prceXq+4yuxiD9hw=="/>
    </ext>
  </extLst>
</comments>
</file>

<file path=xl/sharedStrings.xml><?xml version="1.0" encoding="utf-8"?>
<sst xmlns="http://schemas.openxmlformats.org/spreadsheetml/2006/main" count="3100" uniqueCount="841">
  <si>
    <t>PLAN DE ACCIÓN INSTITUCIONAL (PAI)</t>
  </si>
  <si>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</si>
  <si>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</si>
  <si>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</si>
  <si>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05/03/2025</t>
    </r>
  </si>
  <si>
    <t>PROCESO RESPONSABLE:</t>
  </si>
  <si>
    <t>Direccionamiento Estrategico</t>
  </si>
  <si>
    <t>OBJETIVO DEL PROCESO:</t>
  </si>
  <si>
    <t>Establecer las políticas, lineamientos, directrices, planes, proyectos y recursos que orienten la gestión institucional y la coordinación del SDGR-CC, en cumplimiento de los objetivos, planes y proyectos institucionales en concordancia con la normatividad vigente.</t>
  </si>
  <si>
    <t>VIGENCIA:</t>
  </si>
  <si>
    <t>RESPONSABLE DEL PROCESO:</t>
  </si>
  <si>
    <t>Jefe Oficina Asesora de Planeación</t>
  </si>
  <si>
    <t xml:space="preserve">OBJETIVO ESTRATÉGICO
</t>
  </si>
  <si>
    <t xml:space="preserve">META ESTRATÉGICA
ANUAL
</t>
  </si>
  <si>
    <t>META 
PAI ANUAL</t>
  </si>
  <si>
    <t>MAGNITUD PROGRAMADA META
PAI CUATRIENIO</t>
  </si>
  <si>
    <t>MAGNITUD PROGRAMADA META
PAI ANUAL</t>
  </si>
  <si>
    <t>LÍNEA BASE</t>
  </si>
  <si>
    <t>NOMBRE DEL INDICADOR META PAI</t>
  </si>
  <si>
    <t>FÓRMULA DEL INDICADOR DE LA META PAI</t>
  </si>
  <si>
    <t>PRODUCTO
(Si la meta es porcentual, recuerde que debe indicar el nombre del Plan de Trabajo o productos  que detallan como se llegará al % establecido)</t>
  </si>
  <si>
    <t>FUENTE DE LA META
(Ejemplo: Proyecto de Inversión No. 8102, Política Pública Distrital, Criterios MIPG, Planes del Decreto 612 de 2018)</t>
  </si>
  <si>
    <t>RECURSOS</t>
  </si>
  <si>
    <t>DEPENDENCIA(S) RESPONSABLE(S)</t>
  </si>
  <si>
    <t>PROGRAMACIÓN Y SEGUIMIENTO ANUAL</t>
  </si>
  <si>
    <t>TOTAL PROGRAMADO
EN EL AÑO</t>
  </si>
  <si>
    <t>EJECUCIÓN ACUMULADA ANUAL</t>
  </si>
  <si>
    <t>% CUMPLIMIENTO ACUMULADO META PAI ANUAL</t>
  </si>
  <si>
    <t>EJECUCIÓN ACUMULADA  EN CUATRENIO</t>
  </si>
  <si>
    <t>% CUMPLIMIENTO ACUMULADO META PAI EN CUATRIENIO</t>
  </si>
  <si>
    <t>PRIMER TRIMESTRE</t>
  </si>
  <si>
    <t>SEGUNDO TRIMESTRE</t>
  </si>
  <si>
    <t>TERCER TRIMESTRE</t>
  </si>
  <si>
    <t>CUARTO TRIMESTRE</t>
  </si>
  <si>
    <t xml:space="preserve">PRIMER TRIMESTRE </t>
  </si>
  <si>
    <t xml:space="preserve"> TERCER TRIMESRE</t>
  </si>
  <si>
    <t xml:space="preserve"> CUARTO TRIMESRE</t>
  </si>
  <si>
    <t>1ER TRIM</t>
  </si>
  <si>
    <t>2DO TRIM</t>
  </si>
  <si>
    <t>3ER TRIM</t>
  </si>
  <si>
    <t>4TO TRIM</t>
  </si>
  <si>
    <t>ENERO</t>
  </si>
  <si>
    <t>FEBRERO</t>
  </si>
  <si>
    <t>MARZO</t>
  </si>
  <si>
    <t>TOTAL TRIMESTRE</t>
  </si>
  <si>
    <t>ANALISIS INDICADOR  (Acumulado en el año)</t>
  </si>
  <si>
    <t>SEGUIMIENTO</t>
  </si>
  <si>
    <t xml:space="preserve">ABRIL </t>
  </si>
  <si>
    <t>MAYO</t>
  </si>
  <si>
    <t>JUNIO</t>
  </si>
  <si>
    <t>JULIO</t>
  </si>
  <si>
    <t>AGOSTO</t>
  </si>
  <si>
    <t>SEPTIEMBRE</t>
  </si>
  <si>
    <t>OCTUBRE</t>
  </si>
  <si>
    <t>NOVIEMBRE</t>
  </si>
  <si>
    <t>DICIEMBRE</t>
  </si>
  <si>
    <t>Programado</t>
  </si>
  <si>
    <t>Ejecutado</t>
  </si>
  <si>
    <t>Primera Linea de defensa</t>
  </si>
  <si>
    <t>Segunda Linea de defensa</t>
  </si>
  <si>
    <t>Fortalecer la implementación de las políticas del modelo integrado de planeación y gestión y los sistemas de gestión complementarios que soportan el cumplimiento de la misionalidad del IDIGER para el goce efectivo de los derechos
de la ciudadanía.</t>
  </si>
  <si>
    <t>379-Realizar el 100% de las acciones para el mejoramiento de la capacidad de gestión pública del sector ambiente</t>
  </si>
  <si>
    <t>Fortalecer 100 % de los procesos misionales, a través del desarrollo de las políticas de gestión y desempeño por parte de los procesos estratégicos, de apoyo y de evaluación</t>
  </si>
  <si>
    <t>N/A</t>
  </si>
  <si>
    <r>
      <rPr>
        <rFont val="Arial"/>
        <color theme="1"/>
        <sz val="12.0"/>
      </rPr>
      <t xml:space="preserve">Revisiones y ajustes realizados a  las herramientas de consolidación y seguimientos de la información de los recursos de los proyectos de inversión.
</t>
    </r>
    <r>
      <rPr>
        <rFont val="Arial"/>
        <b/>
        <color theme="1"/>
        <sz val="12.0"/>
      </rPr>
      <t xml:space="preserve">
 DE- IG-01</t>
    </r>
  </si>
  <si>
    <t>Número de ajustes, revisiones  realizadas
/
Número de ajustes, revisiones  solicitadas por los Gerentes de proyecto de inversión</t>
  </si>
  <si>
    <t>Documento DE-FT-58 PROGRAMACIÓN Y SEGUIMIENTO PI _ con ajustes</t>
  </si>
  <si>
    <t>Proyecto de Inversión</t>
  </si>
  <si>
    <r>
      <rPr>
        <rFont val="Arial"/>
        <color theme="1"/>
        <sz val="12.0"/>
      </rPr>
      <t xml:space="preserve">Recursos de inversión proyecto 8079 y </t>
    </r>
    <r>
      <rPr>
        <rFont val="Arial"/>
        <color rgb="FF0000FF"/>
        <sz val="12.0"/>
      </rPr>
      <t>recursos de funcionamiento</t>
    </r>
  </si>
  <si>
    <t xml:space="preserve">Oficina Asesora de Planeación </t>
  </si>
  <si>
    <t xml:space="preserve">En lo programado del año se han realizado la totalidad de ajustes solicitados por los Gerentes de lso proyectos de inversión y se evidencia en el documento compartido en el siguiente drive: https://docs.google.com/spreadsheets/d/1HJnClHCSFEr3-qCqcWWtotC_62m-4cDKGXCgBuJA3zs/edit?gid=2115802037#gid=2115802037
</t>
  </si>
  <si>
    <t>Se evidencian los ajustes relizados oportunamente para los proyectos de inversión en el documento presentado.</t>
  </si>
  <si>
    <t>Fortalecer 100 % de los procesos misionales, a través del desarrollo de las políticas de gestión y desempeño por parte de los procesos estratégicos, de apoyo y de evaluació</t>
  </si>
  <si>
    <r>
      <rPr>
        <rFont val="Arial"/>
        <color theme="1"/>
        <sz val="12.0"/>
      </rPr>
      <t xml:space="preserve">Porcentaje de Avance del plan de acción de cooperación .
</t>
    </r>
    <r>
      <rPr>
        <rFont val="Arial"/>
        <b/>
        <color theme="1"/>
        <sz val="12.0"/>
      </rPr>
      <t xml:space="preserve">
 DE- IG-02</t>
    </r>
  </si>
  <si>
    <t>Numero de actividades realizadas/ Numero de actividades programadas</t>
  </si>
  <si>
    <t>Plan de acción de cooperación con avance de actividades</t>
  </si>
  <si>
    <t>Recursos de inversión proyecto 8079 y recursos de funcionamiento</t>
  </si>
  <si>
    <t>Direcciòn - Cooperación</t>
  </si>
  <si>
    <t>El plan de trabajo de cooperación estuvo en el mes de marzo en construcción por lo tanto, se venía ejecutando en el trimestre los temas y actividades que venían de 2024 y los temas nuevos que llegaban por Demanda, además no se contaba con profesional de apoyo contratada, varios de los esfuerzos de la profesional de cooperación estuvieron en el componente precontractual, por lo tanto se evidencia como resultado del indicador en el últimos mes un poco atrasado frente a lo programado. Durante el trimestre se atendieron 7 actividades, el reporte cualitativo y cuantitativo se generó en un excel, los avances de las actividades se han venido socializando en reuniones quincenales con el director</t>
  </si>
  <si>
    <t>Se evidencian documentos que soportan la ejecución de las actividades, sin embargo es importante colocar como tal el documento de Plan de acción relacionado con el tema de cooperación para identificar, que actividades se cumplimieron en el periodo.</t>
  </si>
  <si>
    <t xml:space="preserve">El atraso se debe a que los esfuerzos de las 2 profesionales de cooperación estuvieron en atender la oferta y demanda recibida, es decir actividades no previstas a realizar así:
abril: 10 actividades
mayo: 11 actividades
junio: 13 actividades
Adicional en este trimestre se desarrollaron tramites asociados a proyectos en curso que demandaron especial atención y dedicación. Dentro del proyecto con CIGIDEN Chile se tramitó la comisión al exterior de 3 servidores de IDIGER, lo cual requirió coordinaciones internas con la oficina de talento humano, con las agencias de cooperación de Colombia y Chile, con el ministerio del interior, y con la entidad anfitriona en Chile la generación y seguimiento a la entrega de documentación y diligenciamiento de formatos, agenda, justificación, entre otros.
También se coordinó todo lo referente al curso de incendios forestales al SDGR que dictó bomberos de KONYA- Turquiye, requirió reuniones con las agencias Turca y colombiana, con UAECOBB, tramites para atender la comisión, refrigerios transporte, pendones, certificados, acompañamiento total durante el curso que duró 5 días.
El atraso podrá nivelarse en el próximo trimestre al actualizar procedimiento y formatos y con el reporte del mapa de riesgos
</t>
  </si>
  <si>
    <r>
      <rPr>
        <rFont val="Arial"/>
        <color theme="1"/>
        <sz val="11.0"/>
      </rPr>
      <t xml:space="preserve">Como se manifestó en el primer trimestre de 2025, también en el segundo trimestre se  evidencian documentos que soportan la ejecución de las actividades de cooperación, sin embargo, se reitera la importancia de colocar como tal el documento de </t>
    </r>
    <r>
      <rPr>
        <rFont val="Arial"/>
        <b/>
        <color theme="1"/>
        <sz val="11.0"/>
      </rPr>
      <t>Plan de acción relacionado con el tema de cooperación para identificar,</t>
    </r>
    <r>
      <rPr>
        <rFont val="Arial"/>
        <color theme="1"/>
        <sz val="11.0"/>
      </rPr>
      <t xml:space="preserve"> que actividades se cumplieron en el periodo y cuales presentan retrasos. </t>
    </r>
  </si>
  <si>
    <t>3. Fortalecer 100 % de los procesos misionales, a través del desarrollo de las políticas de gestión y desempeño por parte de los procesos estratégicos, de apoyo y de evaluació</t>
  </si>
  <si>
    <r>
      <rPr>
        <rFont val="Arial"/>
        <color theme="1"/>
        <sz val="12.0"/>
      </rPr>
      <t xml:space="preserve">Avance en las actividades programadas para el cumplimiento del modelo MIPG.
</t>
    </r>
    <r>
      <rPr>
        <rFont val="Arial"/>
        <b/>
        <color theme="1"/>
        <sz val="12.0"/>
      </rPr>
      <t xml:space="preserve"> DE- IG-03</t>
    </r>
  </si>
  <si>
    <t>Numero de actividades ejecutadass / Número de actividades programadas</t>
  </si>
  <si>
    <t>Plan de trabajo MIPG con segumiento a actividades</t>
  </si>
  <si>
    <t>Proyecto de Inversión y criterios MIPG</t>
  </si>
  <si>
    <r>
      <rPr>
        <rFont val="Arial"/>
        <color rgb="FF000000"/>
        <sz val="11.0"/>
        <u/>
      </rPr>
      <t xml:space="preserve">Se han realizado las diferentes actividadades programadas en el Plan de trabajo de MIPG, la cuales se ven reflejadas y su evidencia se publicad en la pagina de la entidad acorde al tema o componente a ejecutar.
Link: Plan de trabajo: </t>
    </r>
    <r>
      <rPr>
        <rFont val="Arial"/>
        <color rgb="FF1155CC"/>
        <sz val="11.0"/>
        <u/>
      </rPr>
      <t xml:space="preserve">https://docs.google.com/spreadsheets/d/1REgt40ZlL-K9SLUQb9bFhWjOy12tREfj/edit?usp=drive_link&amp;ouid=106113530372093471341&amp;rtpof=true&amp;sd=true
</t>
    </r>
    <r>
      <rPr>
        <rFont val="Arial"/>
        <color rgb="FF000000"/>
        <sz val="11.0"/>
        <u/>
      </rPr>
      <t xml:space="preserve">Link Drive 2025 MIG: </t>
    </r>
    <r>
      <rPr>
        <rFont val="Arial"/>
        <color rgb="FF1155CC"/>
        <sz val="11.0"/>
        <u/>
      </rPr>
      <t xml:space="preserve">https://drive.google.com/drive/folders/0AA4lFAjWuf3jUk9PVA
</t>
    </r>
    <r>
      <rPr>
        <rFont val="Arial"/>
        <color rgb="FF000000"/>
        <sz val="11.0"/>
        <u/>
      </rPr>
      <t>Link Menu de transparencia: https://www.idiger.gov.co/transparencia</t>
    </r>
  </si>
  <si>
    <t>Se identifica el Plan de trabajo establecido, las evidencias de avance se encuentran publicadas en a pagina de transparencia así como en el drive establecido para los diferenetes componentes deL MIPG 2025.</t>
  </si>
  <si>
    <r>
      <rPr>
        <rFont val="Arial"/>
        <color theme="1"/>
        <sz val="10.0"/>
      </rPr>
      <t xml:space="preserve">Se realizan las actividades del Plan de trabajo en el trimestre sin embargo su cumplimiento depende de la oportunidad y la entrega de información completa y entendible por parte de todos los procesos.
Link: Plan de trabajo: </t>
    </r>
    <r>
      <rPr>
        <rFont val="Arial"/>
        <color rgb="FF1155CC"/>
        <sz val="10.0"/>
        <u/>
      </rPr>
      <t>https://docs.google.com/spreadsheets/d/1REgt40ZlL-K9SLUQb9bFhWjOy12tREfj/edit?usp=drive_link&amp;ouid=106113530372093471341&amp;rtpof=true&amp;sd=true</t>
    </r>
    <r>
      <rPr>
        <rFont val="Arial"/>
        <color theme="1"/>
        <sz val="10.0"/>
      </rPr>
      <t xml:space="preserve"> 
Link de evidencias: https://www.idiger.gov.co/transparencia
</t>
    </r>
    <r>
      <rPr>
        <rFont val="Arial"/>
        <color rgb="FF1155CC"/>
        <sz val="10.0"/>
        <u/>
      </rPr>
      <t xml:space="preserve">https://drive.google.com/drive/folders/0AA4lFAjWuf3jUk9PVA
</t>
    </r>
  </si>
  <si>
    <t>Se identifica el Plan de trabajo establecido, las evidencias de avance se encuentran publicadas en a pagina de transparencia así como en el drive establecido para los diferenetes componentes deL MIPG 2025</t>
  </si>
  <si>
    <t>Indicador nuevo a partir del 2025</t>
  </si>
  <si>
    <t>379-Realizar el 100% de las acciones para el mejoramiento de la capacidad de gestión pública del sector ambiente.2025</t>
  </si>
  <si>
    <t xml:space="preserve">Fortalecer 100% de los procesos misionales, a través del desarrollo de las políticas de gestión y desempeño por parte de los procesos estratégicos, de apoyo y de evaluación. </t>
  </si>
  <si>
    <r>
      <rPr>
        <rFont val="Arial"/>
        <color theme="1"/>
        <sz val="12.0"/>
      </rPr>
      <t xml:space="preserve">Actos administrativos y/o reportes realizados  de las políticas públicas distritales en los que deba participar el IDIGER.
 </t>
    </r>
    <r>
      <rPr>
        <rFont val="Arial"/>
        <b/>
        <color theme="1"/>
        <sz val="12.0"/>
      </rPr>
      <t>DE- IG-04</t>
    </r>
  </si>
  <si>
    <t>(Número de actos administrativos y/o reportes realizados de las políticas públicas distritales.
:::::::::::::::::::::::::::::::::::::::::::::::::::::::::.
Número de actos administrativos y/o reportes a realizar *100) / 12</t>
  </si>
  <si>
    <t>Actos administrativos que incorporen recomendaciones, ajustes y revisión de las políticas  públicas distritales. 
Reportes de los  planes de acción de las políticas públicas distritales reportados.</t>
  </si>
  <si>
    <t>Compes politicas publicas distritales donde participa el IDIGER</t>
  </si>
  <si>
    <t>Recursos IDIGER y recursos funcionamiento.</t>
  </si>
  <si>
    <t>Se realizarón los reportes de las Políticas Públicas Distritales a las cuales el IDIGER reporta actividades y productos, así mismo se sacarón los respectivos comunicados de reporte, se participó en las reuniones y Cómites relacionados con las Políticas Públicas. 
Las evidencias reposan en el NAS 2025, carpeta 110_56_Reportes de Implementación de Políticas Públicas Distritales.</t>
  </si>
  <si>
    <t>Se presenta el avance en las diferentes actividades realizadas para el tema de politicas publicas por parte del responsable del temas. Se recomienda colocar en evidencias muestras o pantallazos de una o dos politcas relacionadas para poder verificar el cumplimiento del indicador.</t>
  </si>
  <si>
    <t>Para el segundo trimestre vigencia 2025 se realizarón los reportes de las Políticas Públicas Distritales a las cuales el IDIGER reporta actividades y productos, así mismo se sacarón los respectivos comunicados de reporte, se participó en las reuniones y Cómites relacionados con las Políticas Públicas. 
Las evidencias reposan en el NAS 2025, carpeta 110_56_Reportes de Implementación de Políticas Públicas Distritales.</t>
  </si>
  <si>
    <t>Se presenta el avance en las diferentes actividades realizadas con respecto a las políticas públicas por parte del responsable del tema. Se recomienda colocar en evidencias muestras o pantallazos de una o dos políticas relacionadas para poder verificar el cumplimiento del indicador, acorde a la explicación enviada por correo electrónico el día 25 de julio de 2025. Esto permite mejorar la recomendaciones y así el desempeño del proceso.</t>
  </si>
  <si>
    <t>Fortalecer la gobernanza del riesgo y la adaptación al cambio climático a través de acciones comunitarias, sectoriales e institucionales del Sistema Distrital de Gestión de Riesgos y Cambio Climático.</t>
  </si>
  <si>
    <t>266-Realizar 3 procesos de participación ciudadana para la mitigación de las situaciones ambientales conflictivas y para la gestión comunitaria del riesgo de desastres</t>
  </si>
  <si>
    <t>Implementar 4 Diálogos ciudadanos y Rendición de cuentas como mecanismos de control social que promuevan la participación ciudadana en gestión del riesgo y adaptación al cambio climático</t>
  </si>
  <si>
    <r>
      <rPr>
        <rFont val="Arial"/>
        <color theme="1"/>
        <sz val="12.0"/>
      </rPr>
      <t xml:space="preserve">Porcentaje de Avance del plan de acción de participación ciudana
</t>
    </r>
    <r>
      <rPr>
        <rFont val="Arial"/>
        <b/>
        <color theme="1"/>
        <sz val="12.0"/>
      </rPr>
      <t xml:space="preserve"> DE- IG-05</t>
    </r>
  </si>
  <si>
    <t>Plan de acción con avance de actividades</t>
  </si>
  <si>
    <t xml:space="preserve">Proyecto de Inversión </t>
  </si>
  <si>
    <t>Recursos de inversión proyecto 8065</t>
  </si>
  <si>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</si>
  <si>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 xml:space="preserve">Desarrollar el 100% de las acciones necesarias para la articulación y dinamización del Sistema Distrital de Gestión de Riesgos y Cambio Climático </t>
  </si>
  <si>
    <t xml:space="preserve">Realizar el 100% de informes de seguimiento a la ejecución del Plan Distrital de Gestión del Riesgo de Desastres y del Cambio Climático para Bogotá 2018 -2030 (El reporte de la ejecución del PDGRDCC se hace anualmente en el mes de diciembre) </t>
  </si>
  <si>
    <r>
      <rPr>
        <rFont val="Arial"/>
        <color theme="1"/>
        <sz val="12.0"/>
      </rPr>
      <t xml:space="preserve">Seguimiento y evaluación del PDGRDCC
</t>
    </r>
    <r>
      <rPr>
        <rFont val="Arial"/>
        <b/>
        <color theme="1"/>
        <sz val="12.0"/>
      </rPr>
      <t xml:space="preserve"> DE- IG-06</t>
    </r>
  </si>
  <si>
    <t>∑ (Porcentaje de avance de cumplimiento del Plan)</t>
  </si>
  <si>
    <t>Informes de Seguimiento y Evaluación del Plan Distrital de Gestión del  Riesgo de Desastres  y del Cambio Climático para Bogotá 2018 -2030 realizados (El informe se entrega en el primer semestre del año siguente al reporte)</t>
  </si>
  <si>
    <t xml:space="preserve">Plan Distrital de Gestión del Riesgo de Desastres y del Cambio Climático para Bogotá </t>
  </si>
  <si>
    <t>Recursos Fondiger y recursos funcianmiento</t>
  </si>
  <si>
    <t>Se realizó el proceso de solicitud de información de las líneas estrategicas y las metas que deben reportar en el aplicativo anualmente las entidades del Sistema Distrital de Gestión de Riesgos y Cambio Climático.</t>
  </si>
  <si>
    <t>Aunque los reportes son semestrales, se recomienda colocar en evidencia los avances presentados en el analisis .</t>
  </si>
  <si>
    <t>En el segundo trimestre de 2025 se trabajó en la consolidación y analísis de la información reportada por las entidades del SDGR-CC, y se procedio con la elaboración del informe anual, el cual se encuentra en proceso de revisión por parte de la OAP, y posteriormente de la Dirección General.</t>
  </si>
  <si>
    <t>Se recomienda colocar en evidencia los avances presentados en el análisis.</t>
  </si>
  <si>
    <t>Realizar el 100% de los actos administrativos y los reportes relacionados con los instrumentos de planificación del distrito, la región o la nación.</t>
  </si>
  <si>
    <r>
      <rPr>
        <rFont val="Arial"/>
        <color theme="1"/>
        <sz val="12.0"/>
      </rPr>
      <t xml:space="preserve">Actos administrativos y/o reportes realizados producto del seguimiento a  instrumentos de planificación del distrito, región y nación.
</t>
    </r>
    <r>
      <rPr>
        <rFont val="Arial"/>
        <b/>
        <color theme="1"/>
        <sz val="12.0"/>
      </rPr>
      <t xml:space="preserve"> DE- IG-07</t>
    </r>
  </si>
  <si>
    <t>Número de actos administrativos y/o reportes realizados
:::::::::::::::::::::::::::::::::::::::::::::::::::::::::.
Número de actos administrativos y/o reportes a realizar *100</t>
  </si>
  <si>
    <t>Actos administrativos que incorporen recomendaciones, ajustes y revisión de los instrumentos distritales, regionales o nacionales.
Reportes a los instrumentos distritales, regionales o nacionales.</t>
  </si>
  <si>
    <t>Plan Distrital de Gestión del Riesgo de Desastres y del Cambio Climático para Bogotá y Compes politicas donde participa el IDIGER</t>
  </si>
  <si>
    <t>Recursos Fondiger y recursos funcianmiento e inversión</t>
  </si>
  <si>
    <t>En el primer trimestre de 2025, se realizó el seguimiento a las acciones y compromisos del Acuerdo 790 de 2021 y se consolido la matriz de seguimiento para 2025. Se continuo con el seguimiento mensual a los Articulos del POT, y a los requerimientos de la Secretaría Distrital de Planeación,</t>
  </si>
  <si>
    <t>Se debe colocar las evidencias asociadas al avance presentado con el fin de verificar la información.</t>
  </si>
  <si>
    <r>
      <rPr>
        <rFont val="Arial"/>
        <color theme="1"/>
        <sz val="11.0"/>
      </rPr>
      <t xml:space="preserve">En el segundo trimestre de 2025, se realizó el seguimiento a las acciones y compromisos del Acuerdo 790 de 2021 y se consolido la matriz de seguimiento para 2025. Se continuo con el seguimiento mensual a los Articulos del POT, y a los requerimientos de la Secretaría Distrital de Planeación, cuyo reporte se realiza atravez de la matriz
</t>
    </r>
    <r>
      <rPr>
        <rFont val="Arial"/>
        <color rgb="FF1155CC"/>
        <sz val="11.0"/>
        <u/>
      </rPr>
      <t>https://docs.google.com/spreadsheets/d/1sbCGUchv_V5souuEF-1IX37pk8HJiz-2o6e-99qTImc/edit?gid=773306513#gid=773306513</t>
    </r>
  </si>
  <si>
    <t xml:space="preserve">A pesar de lo presentado en el análisis tener en cuenta las variables del indicador las cuales corresponden al número de reportes o actos administrativos realizados. En las evidencias se presenta un informe o reporte borrador del 2024 no del 2025 y el tablero de control sin embargo no es claro a que hace referencia las evidencias presentadas. Se identifica la evidencia del seguimiento a los artículos del reporte del POT.
</t>
  </si>
  <si>
    <t xml:space="preserve">Atender el 100% de requerimientos de inversión local solicitados con respuesta oportuna  
</t>
  </si>
  <si>
    <r>
      <rPr>
        <rFont val="Arial"/>
        <color theme="1"/>
        <sz val="12.0"/>
      </rPr>
      <t xml:space="preserve">Numero de requerimientos de inversión local con respuesta oportuna 
</t>
    </r>
    <r>
      <rPr>
        <rFont val="Arial"/>
        <b/>
        <color theme="1"/>
        <sz val="12.0"/>
      </rPr>
      <t xml:space="preserve"> DE- IG-08</t>
    </r>
  </si>
  <si>
    <t>"Requerimientos de inversión local atendidos 
------------------------------------------------------------------------------------------------------- * 100
 Requerimientos solicitados"</t>
  </si>
  <si>
    <t>Requerimientos en el marco de la inversión local atendidos.</t>
  </si>
  <si>
    <t>Se verificó la publicación de los anexos de los criterios de eligibilidad y viabilidad de los proyectos de inversión local en gestión de riesgos de desastres.</t>
  </si>
  <si>
    <t>En el segundo trimestre de 2025, no se recibieron solicitudes de requerimientos en el marco de la inversión local.</t>
  </si>
  <si>
    <t>No aplica</t>
  </si>
  <si>
    <t>No hubo requerimientos en el 2024</t>
  </si>
  <si>
    <t>PROMEDIO</t>
  </si>
  <si>
    <t xml:space="preserve">FECHA DE ELABORACIÓN: </t>
  </si>
  <si>
    <t xml:space="preserve">FECHA DE ACTUALIZACIÓN: </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</si>
  <si>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</si>
  <si>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</si>
  <si>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</si>
  <si>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</si>
  <si>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05/03/2025</t>
    </r>
  </si>
  <si>
    <t>Gestión del 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</si>
  <si>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</si>
  <si>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Nelson Jairo Rincon Martinez</t>
  </si>
  <si>
    <t xml:space="preserve">META ESTRATÉGICA
ANUAL
</t>
  </si>
  <si>
    <t xml:space="preserve"> % CUMPLIMIENTO ACUMULADO META PAI EN CUATRIENIO</t>
  </si>
  <si>
    <t>Fortalecer la implementación de las políticas del modelo integrado de planeación y gestión y los sistemas de gestión complementarios que soportan el cumplimiento de la misionalidad del IDIGER para el goce efectivo de los derechos de la ciudadanía.</t>
  </si>
  <si>
    <t>Fortalecer 100 % de los procesos misionales, a través del desarrollo de las políticas de gestión y desempeño por parte de los procesos estratégicos, de apoyo y de evaluación.</t>
  </si>
  <si>
    <r>
      <rPr>
        <rFont val="Arial"/>
        <color theme="1"/>
        <sz val="12.0"/>
      </rPr>
      <t xml:space="preserve">Porcentaje de avance en el cumplimiento de actividades Plan de Acción Política de Gestión del Conocimiento e Innovación.
</t>
    </r>
    <r>
      <rPr>
        <rFont val="Arial"/>
        <b/>
        <color theme="1"/>
        <sz val="12.0"/>
      </rPr>
      <t>CI- IG-01</t>
    </r>
  </si>
  <si>
    <t>(Número de actividades cumplidas del plan de acción de gestión de conocimiento y la innovación/Número total de actividades programadas en el plan de acción de gestión de conocimiento y la innovación)*100</t>
  </si>
  <si>
    <t xml:space="preserve">100% de ejecución del Plan de Acción de la Política de Gestión del Conocimiento y la Innovación </t>
  </si>
  <si>
    <t>Plan de Acción de la Política de Gestión del Conocimiento y la Innovación (política MIPG)</t>
  </si>
  <si>
    <t>Recursos de funcionamiento</t>
  </si>
  <si>
    <t>Oficina Asesor de Planeación</t>
  </si>
  <si>
    <t>Durante el primer trimestre de 2025  se realizó reprogrmación de algunas de las actividades del Plan de acción de la politica de Gestión del Conocimiento e innovación debido a que se dió prioridad a otras actividades del plan de trabajo de MIPG. por lo tanto del 10% de avance planeado para el primer trimestre se logro un 12%, lo anterior al complemento de actividades que ya se venian realizando desde el 2024.</t>
  </si>
  <si>
    <t>Se debe revisar los recursos para y las actividades a desarrollar durante el 2025 con el fin de cumplir lo programado y avanzar en la implementación y desarrollo de  la política relacionada con Gestión del conocimiento y la innovación.</t>
  </si>
  <si>
    <t xml:space="preserve">El avance para el segundo trimestre de 2025 es del 9%  con un acumulado para el año del 21,4%, las evidencias de los avances del año se presentan en el siguiente link:
https://drive.google.com/drive/folders/1Oi_K63zwXJXCJWQM-EqvoUM7ZHRd_oqQ
Se tienen atrasos en algunas de la actividades ya que se ha dado prioridad a otras actividades del Plan de trabajo de MIPG como lo fue solicitud, consolidación y reporte del índice de innovación correspondiente a las actividades de gestión del 2023 y 2024.
</t>
  </si>
  <si>
    <t>Se debe revisar los recursos y distribución de tiempos para las actividades a desarrollar durante el 2025 con el fin de cumplir lo programado y avanzar en la implementación y desarrollo de  la política relacionada con Gestión del conocimiento y la innovación.</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</si>
  <si>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</si>
  <si>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</si>
  <si>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</si>
  <si>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</si>
  <si>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</si>
  <si>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 xml:space="preserve">Comunicaciones e información pública </t>
  </si>
  <si>
    <t>Definir, coordinar y ejecutar acciones mediante la divulgación interna y externa de mensajes movilizadores que promuevan una cultura de gestión de riesgos y adaptación al cambio climático para el posicionamiento del IDIGER como coordinador del SDGR-CC.</t>
  </si>
  <si>
    <t>Asesor en Comunicaciones</t>
  </si>
  <si>
    <t>%CUMPLIMIENTO ACUMULADO META PAI ANUAL</t>
  </si>
  <si>
    <t xml:space="preserve">379 - Realizar el 100% de las acciones para el mejoramiento de la capacidad de gestión pública del sector ambiente </t>
  </si>
  <si>
    <t xml:space="preserve">Promover para 4.000.000 personas la gestión de riesgos y adaptación al cambio climático.
</t>
  </si>
  <si>
    <r>
      <rPr>
        <rFont val="Arial"/>
        <color theme="1"/>
        <sz val="12.0"/>
      </rPr>
      <t xml:space="preserve">Número de personas informadas sobre la gestión del riesgo y cambio climático.
</t>
    </r>
    <r>
      <rPr>
        <rFont val="Arial"/>
        <b/>
        <color theme="1"/>
        <sz val="12.0"/>
      </rPr>
      <t>CE-IG-01</t>
    </r>
  </si>
  <si>
    <t>Número de personas informadas
 ----------------------------------------------------------- 
  Numero de personas proyectadas</t>
  </si>
  <si>
    <t>Mantener informada a la ciudadanía sobre los temas misionales de la entidad</t>
  </si>
  <si>
    <t>Proyecto 8079 Fortalecer el 100% de los  los procesos misionales, a traves del desarrollo de las politicas de gestión y desempeño por parte de los procesos estrategicos, de apoyo y de evaluación.</t>
  </si>
  <si>
    <t>IDIGER</t>
  </si>
  <si>
    <t>COMUNICACIONES</t>
  </si>
  <si>
    <t xml:space="preserve">Para fortalecer y promover el conocimiento del riesgo de desastres y efectos del cambio climático para la toma de decisiones frente a las medidas de reducción, manejo y adaptación en el Distrito de Capital. Se alcanzaron  240.348 personas en redes sociales de la entidad en enero, febrero y marzo 2025
</t>
  </si>
  <si>
    <t>Si bien se evidencia lo ejecutado en el primer trimestre, no es el total de programado, por lo tanto se recomienda tomar medidas para cumplir con lo progrmado en el año. Revisar el producto establecido en la columna I, ya que acorde al soporte entregado deberia ser el informe de gestión que estan presentando.</t>
  </si>
  <si>
    <r>
      <rPr>
        <rFont val="Arial"/>
        <color theme="1"/>
        <sz val="10.0"/>
      </rPr>
      <t xml:space="preserve">Para fortalecer y promover el conocimiento del riesgo de desastres y efectos del cambio climático para la toma de decisiones frente a las medidas de reducción, manejo y adaptación en el Distrito de Capital. Se alcanzaron  1.767.841 personas en redes sociales de la entidad en abril, mayo y junio  2025. </t>
    </r>
    <r>
      <rPr>
        <rFont val="Arial"/>
        <b/>
        <color theme="1"/>
        <sz val="10.0"/>
      </rPr>
      <t>Desde el mes de enero y con corte a 30 de junio se ha impactado a 2.008.189 personas con esta información relacionada.</t>
    </r>
  </si>
  <si>
    <t>Se evidencia el cumplimiento del indicador con los soportes entregados, se recomienda revisar el producto establecido en la columna I, ya que acorde al soporte entregado deberia ser el informe de gestión que estan presentando.</t>
  </si>
  <si>
    <t xml:space="preserve">Actualizar y administrar los contenidos publicados en el portal de noticias  y las redes sociales oficiales de la entidad.
</t>
  </si>
  <si>
    <r>
      <rPr>
        <rFont val="Arial"/>
        <color theme="1"/>
        <sz val="12.0"/>
      </rPr>
      <t xml:space="preserve">Contenidos publicados en el portal de noticias y las redes sociales oficiales de la entidad.
</t>
    </r>
    <r>
      <rPr>
        <rFont val="Arial"/>
        <b/>
        <color theme="1"/>
        <sz val="12.0"/>
      </rPr>
      <t>CE-IG-02</t>
    </r>
  </si>
  <si>
    <t>Número de contenidos y comunicados de prensa publicados 
 -------------------------------------------------------- * 100
  Número de contenidos y comunicados de prensa solicitados</t>
  </si>
  <si>
    <t>Mantener actualizados, el portal de noticias de la página web y las redes sociales oficiales</t>
  </si>
  <si>
    <t xml:space="preserve">Se publicaron 1.219 contenidos en los canales de Facebook, Instagram, X, página web del IDIGER y en el canal de YouTube. 
</t>
  </si>
  <si>
    <t>Se evidencia el cumplimiento del indicador con los soportes entregados, se recomienda revisar el producto establecido en la columna I, ya que acorde al soporte entregado deberia ser el informe de gestión que estan presentando. Revisar lo programado por que se reporta en unidad y el progrmado esta en porcentaje.</t>
  </si>
  <si>
    <r>
      <rPr>
        <rFont val="Arial"/>
        <color theme="1"/>
        <sz val="10.0"/>
      </rPr>
      <t xml:space="preserve">Durante el trimestre se publicaron 2.099 contenidos en los canales de Facebook, Instagram, X, página web del IDIGER y en el canal de YouTube. </t>
    </r>
    <r>
      <rPr>
        <rFont val="Arial"/>
        <b/>
        <color theme="1"/>
        <sz val="10.0"/>
      </rPr>
      <t>A corte del mes de junio se han realizado 3318 publicaciones en estos canales externos.</t>
    </r>
  </si>
  <si>
    <t xml:space="preserve">Publicaciones realizadas en los canales de comunicación interna </t>
  </si>
  <si>
    <r>
      <rPr>
        <rFont val="Arial"/>
        <color theme="1"/>
        <sz val="12.0"/>
      </rPr>
      <t xml:space="preserve">Publicaciones realizadas en los canales de comunicación interna
</t>
    </r>
    <r>
      <rPr>
        <rFont val="Arial"/>
        <b/>
        <color theme="1"/>
        <sz val="12.0"/>
      </rPr>
      <t>CE-IG-03</t>
    </r>
  </si>
  <si>
    <t>Públicaciones Internas realizadas 
 ----------------------------------------------------------- * 100 Publicaciones internas solicitadas</t>
  </si>
  <si>
    <t>Divulgar las actividades generadas por las diferentes áreas y la administración distrital, al interior de la entidad.</t>
  </si>
  <si>
    <t xml:space="preserve">Se divulgaron 169 contenidos al interior de la entidad sobre las actividades generadas por las diferentes áreas y la administración distrital. </t>
  </si>
  <si>
    <r>
      <rPr>
        <rFont val="Arial"/>
        <color theme="1"/>
        <sz val="10.0"/>
      </rPr>
      <t>Se divulgaron 226 contenidos al interior de la entidad sobre las actividades generadas por las diferentes áreas y la administración distrital.</t>
    </r>
    <r>
      <rPr>
        <rFont val="Arial"/>
        <b/>
        <color theme="1"/>
        <sz val="10.0"/>
      </rPr>
      <t xml:space="preserve"> A corte del mes de junio se han realizado 395  publicaciones de interés para el personal del IDIGER. </t>
    </r>
  </si>
  <si>
    <t xml:space="preserve">Realizar y divulgar 12.000 piezas gráficas y audiovisuales de comunicación para promover la gestión de riesgo y el cambio climático
</t>
  </si>
  <si>
    <r>
      <rPr>
        <rFont val="Arial"/>
        <color theme="1"/>
        <sz val="12.0"/>
      </rPr>
      <t xml:space="preserve">Número de piezas de comunicación
</t>
    </r>
    <r>
      <rPr>
        <rFont val="Arial"/>
        <b/>
        <color theme="1"/>
        <sz val="12.0"/>
      </rPr>
      <t>CE-IG-04</t>
    </r>
    <r>
      <rPr>
        <rFont val="Arial"/>
        <color theme="1"/>
        <sz val="12.0"/>
      </rPr>
      <t xml:space="preserve">
</t>
    </r>
  </si>
  <si>
    <t>Número de Piezas gráficas realizadas 
 ----------------------------------------------------------- 
  Numero de piezas solicitada</t>
  </si>
  <si>
    <t>Informar mediante piezas gráficas y audiovisuales la gestión de riesgos y cambio climático.</t>
  </si>
  <si>
    <t xml:space="preserve">Se realizarón 520 piezas gráficas y audiovisuales de comunicación para promover la gestión de riesgo y el cambio climático durante el primer trimestre del 2025.
</t>
  </si>
  <si>
    <r>
      <rPr>
        <rFont val="Arial"/>
        <color theme="1"/>
        <sz val="10.0"/>
      </rPr>
      <t xml:space="preserve">Se realizarón 1.306 piezas gráficas y audiovisuales de comunicación para promover la gestión de riesgo y el cambio climático durante el segundo trimestre del 2025. </t>
    </r>
    <r>
      <rPr>
        <rFont val="Arial"/>
        <b/>
        <color theme="1"/>
        <sz val="10.0"/>
      </rPr>
      <t>A corte del mes de junio se han realizado 1.641 piezas gráficas y audiovisuales</t>
    </r>
  </si>
  <si>
    <t>Realizar 3 campañas educativas en las Localidades de Bogotá, D.C., sobre la gestión del riesgo y cambio climático.</t>
  </si>
  <si>
    <r>
      <rPr>
        <rFont val="Arial"/>
        <color theme="1"/>
        <sz val="12.0"/>
      </rPr>
      <t xml:space="preserve">Número de campañas educativas realizadas
</t>
    </r>
    <r>
      <rPr>
        <rFont val="Arial"/>
        <b/>
        <color theme="1"/>
        <sz val="12.0"/>
      </rPr>
      <t>CE-IG-05</t>
    </r>
  </si>
  <si>
    <t>Número de campañas realizadas 
 ----------------------------------------------------------- 
  Numero de campañas proyectadas</t>
  </si>
  <si>
    <t>Realizar campañas educativas por medio de las redes sociales de la entidad, sobre la gestión del riesgo y cambio climático.</t>
  </si>
  <si>
    <t>La campaña de este trimestre sobre Semana santa se llevó a cabo en el mes de abril del 2025</t>
  </si>
  <si>
    <t>No se tienen observaciones, tener en cuenta esta ejecución para el reporte del segundo trimestre del 2025</t>
  </si>
  <si>
    <t>La campaña de este trimestre sobre sismos se llevó a cabo en el mes de junio del 2025</t>
  </si>
  <si>
    <t xml:space="preserve">Se evidencia el cumplimiento del indicador con la evidencia </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</si>
  <si>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</si>
  <si>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</si>
  <si>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</si>
  <si>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</si>
  <si>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</si>
  <si>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Oficina Tecnologías de la Información y las Comunicaciones</t>
  </si>
  <si>
    <t xml:space="preserve">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 </t>
  </si>
  <si>
    <t>Jefe Oficina Tecnologías de la Información y las Comunicaciones</t>
  </si>
  <si>
    <t>OBJETIVO ESTRATÉGICO</t>
  </si>
  <si>
    <t>META ESTRATÉGICA
ANUAL</t>
  </si>
  <si>
    <t>371- Implementar 3 programas de información ambiental y conocimiento ambiental.</t>
  </si>
  <si>
    <t>Desarrollar 100 % de los planes estrategicos e institucionales asociados a las políticas de gobierno y seguridad digital.</t>
  </si>
  <si>
    <r>
      <rPr>
        <rFont val="Arial"/>
        <color theme="1"/>
        <sz val="12.0"/>
      </rPr>
      <t xml:space="preserve">Porcentaje de solicitudes soporte tecnológico   solucionadas
</t>
    </r>
    <r>
      <rPr>
        <rFont val="Arial"/>
        <b/>
        <color theme="1"/>
        <sz val="12.0"/>
      </rPr>
      <t>TI-IG-01</t>
    </r>
  </si>
  <si>
    <t xml:space="preserve">Solicitudes atendidas / Solicitudes  resgitradas en el software de mesa de ayuda </t>
  </si>
  <si>
    <t xml:space="preserve">Reporte de requerimientos generado por el software de mesa de servicio, durante el periodo. 
</t>
  </si>
  <si>
    <t>Criterios MIPG</t>
  </si>
  <si>
    <t>8079-Implementación de acciones de fortalecimiento Institucional para mejorar el desempeño institucional del IDIGER en el Distrito Capital Bogotá D.C</t>
  </si>
  <si>
    <t>Si bien se coloca en la carpeta de soportes el avance del indicador, es necesario utilizar las herramientas dispuestas y con las recomendaciones dadas por la Oficina OAP en diferentes oportunidades para así poder verificar mejor las evidencias y organizar mejor la información. En las hojas de vida colgadas se evidencia el análisis mensual sin embargo se realiza ahora trimestral en el presente documento, agradecemos consolidar la información para reportarla en la columna U.</t>
  </si>
  <si>
    <t>Si bien se coloca en la carpeta de soportes el avance del indicador, es necesario utilizar las herramientas dispuestas y con las recomendaciones dadas por la Oficina OAP en diferentes oportunidades para así poder verificar mejor las evidencias y organizar mejor la información. En las hojas de vida colgadas se evidencia el análisis mensual sin embargo se realiza ahora trimestral en el presente documento, agradecemos consolidar la información para reportarla en la columna AE.</t>
  </si>
  <si>
    <r>
      <rPr>
        <rFont val="Arial"/>
        <color theme="1"/>
        <sz val="12.0"/>
      </rPr>
      <t xml:space="preserve">"Porcentaje de solicitudes  de acceso, capacitación y soporte técnico del Sistema de Información de Riesgos y Emergencias - SIRE, sus módulos y/o componente
</t>
    </r>
    <r>
      <rPr>
        <rFont val="Arial"/>
        <b/>
        <color theme="1"/>
        <sz val="12.0"/>
      </rPr>
      <t xml:space="preserve">
TI-IG-02</t>
    </r>
    <r>
      <rPr>
        <rFont val="Arial"/>
        <color theme="1"/>
        <sz val="12.0"/>
      </rPr>
      <t xml:space="preserve">
</t>
    </r>
  </si>
  <si>
    <t xml:space="preserve"> Solicitudes  atendidas de acceso, capacitación y soporte técnico del Sistema de Información de Riesgos y Emergencias - SIRE , sus módulos y/o componentes./Total de  Solicitudes  resgitradas.  </t>
  </si>
  <si>
    <t xml:space="preserve">Informe de requerimientos atendidos durante el periodo a través de la herramienta de Mesa de Servicio, Formatos de usuarios, formato de sin pendientes y/o correo electronico.
</t>
  </si>
  <si>
    <r>
      <rPr>
        <rFont val="Arial"/>
        <color theme="1"/>
        <sz val="12.0"/>
      </rPr>
      <t xml:space="preserve">Porcentaje de desarrollo e implementacion e  plataformas informáticas para el fortalecimiento institucional.
</t>
    </r>
    <r>
      <rPr>
        <rFont val="Arial"/>
        <b/>
        <color theme="1"/>
        <sz val="12.0"/>
      </rPr>
      <t xml:space="preserve">
TI-IG-03</t>
    </r>
  </si>
  <si>
    <t>Requerimientos atendidos / Total de requerimientos registrados en la herramienta GITLAB</t>
  </si>
  <si>
    <t xml:space="preserve">Sistemas de gestión de la Información fortalecidos y actualizados que soporten el cumplimiento de los objetivos misionales del IDIGER.
</t>
  </si>
  <si>
    <r>
      <rPr>
        <rFont val="Arial"/>
        <color theme="1"/>
        <sz val="12.0"/>
      </rPr>
      <t xml:space="preserve">Porcentaje de requerimientos  y actualizaciones a los portales web  gestionados.
</t>
    </r>
    <r>
      <rPr>
        <rFont val="Arial"/>
        <b/>
        <color theme="1"/>
        <sz val="12.0"/>
      </rPr>
      <t>TI-IG-04</t>
    </r>
  </si>
  <si>
    <t>Requerimientos atendidos / Total de requerimientos  y actualizaciones solicitadas</t>
  </si>
  <si>
    <r>
      <rPr>
        <rFont val="Arial"/>
        <color theme="1"/>
        <sz val="12.0"/>
      </rPr>
      <t xml:space="preserve">Informe de Publicaciones en Página IDIGER
 Disponibilidad de los servicios de conectividad al 99%
</t>
    </r>
    <r>
      <rPr>
        <rFont val="Arial"/>
        <color rgb="FFED0000"/>
        <sz val="12.0"/>
      </rPr>
      <t xml:space="preserve">
</t>
    </r>
  </si>
  <si>
    <r>
      <rPr>
        <rFont val="Arial"/>
        <color theme="1"/>
        <sz val="12.0"/>
      </rPr>
      <t xml:space="preserve">Disponibilidad las redes hidrometeorológica y de acelerógrafos del IDIGER.
</t>
    </r>
    <r>
      <rPr>
        <rFont val="Arial"/>
        <b/>
        <color theme="1"/>
        <sz val="12.0"/>
      </rPr>
      <t>TI-IG-05</t>
    </r>
  </si>
  <si>
    <t>Mantenimientos preventivos y correctivos realizados / Total  Mantenimientos preventivos y correctivos requeridos</t>
  </si>
  <si>
    <t xml:space="preserve">Informe de mantenimientos preventivos y correctivos realizados
</t>
  </si>
  <si>
    <r>
      <rPr>
        <rFont val="Arial"/>
        <color theme="1"/>
        <sz val="12.0"/>
      </rPr>
      <t xml:space="preserve">Disponibilidad las redes de telecomunicaciones de la entidad. 
</t>
    </r>
    <r>
      <rPr>
        <rFont val="Arial"/>
        <b/>
        <color theme="1"/>
        <sz val="12.0"/>
      </rPr>
      <t xml:space="preserve">
TI-IG-06</t>
    </r>
  </si>
  <si>
    <r>
      <rPr>
        <rFont val="Arial"/>
        <color theme="1"/>
        <sz val="12.0"/>
      </rPr>
      <t xml:space="preserve">Arrendamientos de espacios de de la red de telecomunicaciones,
 Configuración y entrega de radios de comunicación en atención a las solicitdes realizadas
 Comodatos de radios de la Red.
</t>
    </r>
    <r>
      <rPr>
        <rFont val="Arial"/>
        <color rgb="FFED0000"/>
        <sz val="12.0"/>
      </rPr>
      <t xml:space="preserve">
</t>
    </r>
  </si>
  <si>
    <r>
      <rPr>
        <rFont val="Arial"/>
        <color theme="1"/>
        <sz val="12.0"/>
      </rPr>
      <t xml:space="preserve">Porcentaje de actividades realizadas para la implementación de la estrategia de desarrollo y divulgación de las políticas, estándares, lineamientos de gobierno digital.
</t>
    </r>
    <r>
      <rPr>
        <rFont val="Arial"/>
        <b/>
        <color theme="1"/>
        <sz val="12.0"/>
      </rPr>
      <t xml:space="preserve">
TI-IG-07</t>
    </r>
  </si>
  <si>
    <t>Porcentaje de avance en las actividades realizadas para la implementación de la estrategía de desarrollo</t>
  </si>
  <si>
    <t xml:space="preserve">Documento Estrategia de desarrollo y divulgación de seguridad digital, de la información y gobierno digital
</t>
  </si>
  <si>
    <r>
      <rPr>
        <rFont val="Arial"/>
        <color theme="1"/>
        <sz val="12.0"/>
      </rPr>
      <t xml:space="preserve">Porcentaje de actividades ejecutadas de acuerdo al Plan Estratégico de Tecnologías de la Información y las Comunicaciones PETI.
</t>
    </r>
    <r>
      <rPr>
        <rFont val="Arial"/>
        <b/>
        <color theme="1"/>
        <sz val="12.0"/>
      </rPr>
      <t>TI-IG-08</t>
    </r>
  </si>
  <si>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</si>
  <si>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 xml:space="preserve">Proyectos de TI Implementados
</t>
  </si>
  <si>
    <t>Planes del Decreto 612 de 2018</t>
  </si>
  <si>
    <r>
      <rPr>
        <rFont val="Arial"/>
        <color theme="1"/>
        <sz val="12.0"/>
      </rPr>
      <t xml:space="preserve">Porcentaje de actividades ejecutadas del Plan de Seguridad y Privacidad de la Información.
</t>
    </r>
    <r>
      <rPr>
        <rFont val="Arial"/>
        <b/>
        <color theme="1"/>
        <sz val="12.0"/>
      </rPr>
      <t>TI-IG-09</t>
    </r>
  </si>
  <si>
    <t>Porcentaje de actividades ejecutadas de acuerdo al Plan de Seguridad de la Información. 
---------------------------------------------------------------------------------
 Porcentaje de actividades programadas de acuerdo al Plan de Seguridad de la Información.</t>
  </si>
  <si>
    <t xml:space="preserve">Productos del Plan de Seguridad(Diagnostico, Activos, Procedimientos, Politicas)
</t>
  </si>
  <si>
    <r>
      <rPr>
        <rFont val="Arial"/>
        <color theme="1"/>
        <sz val="12.0"/>
      </rPr>
      <t xml:space="preserve">Porcentaje de actividades ejecutadas del Plan de Tratamiento de Riesgos de Seguridad y Privacidad de la Información.
</t>
    </r>
    <r>
      <rPr>
        <rFont val="Arial"/>
        <b/>
        <color theme="1"/>
        <sz val="12.0"/>
      </rPr>
      <t>TI-IG-10</t>
    </r>
  </si>
  <si>
    <t>Porcentaje de actividades ejecutadas de acuerdo al Plan de Tratamiento de Riesgos de Seguridad y Privacidad de la Información. 
----------------------------------------------------------------------------------
 Porcentaje de actividades programadas de acuerdo al Plan de Tratamiento de Riesgos de Seguridad y Privacidad de la Información.</t>
  </si>
  <si>
    <t xml:space="preserve">Riesgos de Seguridad de la Información Identificados y Gestrionados en el Plan de Tratamiento de Riesgos.
</t>
  </si>
  <si>
    <r>
      <rPr>
        <rFont val="Arial"/>
        <color theme="1"/>
        <sz val="12.0"/>
      </rPr>
      <t xml:space="preserve">Porcentaje del numero de documentos publicados en la Biblioteca digital de SIRE vs la meta esperada 
</t>
    </r>
    <r>
      <rPr>
        <rFont val="Arial"/>
        <b/>
        <color theme="1"/>
        <sz val="12.0"/>
      </rPr>
      <t>TI-IG-11</t>
    </r>
  </si>
  <si>
    <t>(Numero de Documentos Publicados y/o actualizaddos en el mes / 3000)*100</t>
  </si>
  <si>
    <t xml:space="preserve">Acceso publico de la produccion institucional del instituto maximizando la accesibilidad, visibilidad y reconocimiento institucional de las tematicas de gestion de riesgo y atencion de emergencias a la comuniadad mediante el acceso abierto de ldiagnosticos, informes conceptos tencicos entre otros generados por el Instituto.
</t>
  </si>
  <si>
    <t>#REF!</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</si>
  <si>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</si>
  <si>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</si>
  <si>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</si>
  <si>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</si>
  <si>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</si>
  <si>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TALENTO HUMANO</t>
  </si>
  <si>
    <t>Garantizar la atención ciudadana mediante  implementación de estrategias que orienten y den respuestas efectivas a a los requerimientos de las partes interesadas</t>
  </si>
  <si>
    <t>SUBDIRECCION CORPORATIVA</t>
  </si>
  <si>
    <t>8079-Fortalecer 100 % de los procesos misionales, a través del desarrollo de las políticas de gestión y desempeño por parte de los procesos estratégicos, de apoyo y de evaluación.</t>
  </si>
  <si>
    <t>PTE</t>
  </si>
  <si>
    <r>
      <rPr>
        <rFont val="Arial"/>
        <color theme="1"/>
        <sz val="12.0"/>
      </rPr>
      <t xml:space="preserve">Porcentaje de actividades ejecutadas del Plan Anual de Capacitación.
</t>
    </r>
    <r>
      <rPr>
        <rFont val="Century Gothic"/>
        <b/>
        <color theme="1"/>
        <sz val="11.0"/>
      </rPr>
      <t>TH-IG-01</t>
    </r>
  </si>
  <si>
    <t>∑ (cumplimiento mensual)</t>
  </si>
  <si>
    <t>Cronograma del Plan de Capacitacion</t>
  </si>
  <si>
    <t>Proyecto 8079</t>
  </si>
  <si>
    <t>Funcionamiento</t>
  </si>
  <si>
    <t>Proceso de Talento Humano</t>
  </si>
  <si>
    <t>Durante este trimestre se dio cumplimiento a las cuatro actividades programadas</t>
  </si>
  <si>
    <t>Se evidencia los soportes de la ejecución del plan asociado al cumplimiento del indicador, sin embargo el analisis colocado no demuestra el avance respectivo, se recomienda completar la información de la columna U ya que es importante para poder hacer el seguimiento con las evidencias. Por otro lado si este reporte del Plan lo estan relizando en el Drive de los Planes Decreto 612, pueden colocar el link  de este, en el campo de analisis ( columna U) para que no tengan que hacer doble reporte de evidencias.</t>
  </si>
  <si>
    <t>Durante el segundo trimestre se llevaron a cabo cinco capacitaciones en el marco del Plan Institucional de Capacitación. Estas jornadas estuvieron orientadas al fortalecimiento de las competencias del personal en temas clave para el mejoramiento de la gestión institucional.</t>
  </si>
  <si>
    <t>Se presenta evidencias de 5 cursos realizados durante el segundo trimestre de 2025, es importante tener en cuenta las recomendaciones dadas por la Segunda Línea de defensa en el primer trimestre en términos de colocar las mismas evidencias de los planes del Decreto 612 de 2018 o el link donde reposa esta información para que sean coherentes todos los seguimientos. Se agradece no colocar archivos comprimidos ya que a veces no permite descargar la información de las evidencias correctamente. Por último, es sustancial colocar el porcentaje de avance acumulado durante el año en el análisis (columna AE), acorde a lo establecido en el nombre del indicador. Revisar la formula del indicador acorde al nombre planteado.</t>
  </si>
  <si>
    <r>
      <rPr>
        <rFont val="Arial"/>
        <color theme="1"/>
        <sz val="12.0"/>
      </rPr>
      <t xml:space="preserve">Porcentaje de actividades ejecutadas del Plan Anual de Bienestar e Incentivos Institucionales
</t>
    </r>
    <r>
      <rPr>
        <rFont val="Century Gothic"/>
        <b/>
        <color theme="1"/>
        <sz val="10.0"/>
      </rPr>
      <t>TH-IG-02</t>
    </r>
  </si>
  <si>
    <t>Cronograma del Plan Anual de  Bienestar e Incentivos  Institucionales</t>
  </si>
  <si>
    <t>Durante este trimestre se dio cumplimiento a las tres actividades programadas</t>
  </si>
  <si>
    <t>Se evidencia los soportes de la ejecución del plan asociado al cumplimiento del indicador, sin embargo el analisis colocado no demuestra el avance respectivo, se recomienda completar la información de la columna U ya que es importante para poder hacer el seguimiento con las evidencias. Por otro lado si este reporte del Plan lo estan relizando en el Drive de los Planes Decreto 612, pueden colocar el link  de este, en el campo de analisis ( columna U) para que no tengan que hacer doble reporte.</t>
  </si>
  <si>
    <t>Durante este trimestre se tenian programas 5 actividades las cuales fueron cumplidas en los tiempos establecidos y s elograron ejecutar 8 actividades mas</t>
  </si>
  <si>
    <t>Se presenta evidencias de 12 actividades realizadas  de las 13 mencionadas en el analisis durante el segundo trimestre de 2025, es importante tener en cuenta las recomendaciones dadas por la Segunda Línea de defensa en el primer trimestre en términos de colocar las mismas evidencias de los planes del Decreto 612 de 2018 o el link  donde reposa esta información para que sean coherentes todos los seguimientos. Por último, es sustancial colocar el porcentaje de avance acumulado durante el año en el análisis (columna AE), acorde a lo establecido en el nombre del indicador. Revisar la formula del indicador acorde al nombre planteado.</t>
  </si>
  <si>
    <r>
      <rPr>
        <rFont val="Arial"/>
        <color theme="1"/>
        <sz val="12.0"/>
      </rPr>
      <t xml:space="preserve">Porcentaje de actividades ejecutadas del Plan Anual de Trabajo del Sistema de Gestión de Seguridad y Salud en el Trabajo SG-SST de la vigencia
</t>
    </r>
    <r>
      <rPr>
        <rFont val="Century Gothic"/>
        <b/>
        <color theme="1"/>
        <sz val="10.0"/>
      </rPr>
      <t>TH-IG-03</t>
    </r>
  </si>
  <si>
    <t>Cronograma del Plan Anual de Trabajo del Sistema de Gestión de Seguridad y Salud en el Trabajo SG-SST de la vigencia</t>
  </si>
  <si>
    <t xml:space="preserve">Funcionamiento </t>
  </si>
  <si>
    <t>Durante este trimestre se dio cumplimiento a las cinco actividades programadas</t>
  </si>
  <si>
    <t xml:space="preserve">Abril: Duarnte el mes de abril se programa la semana de la salud en la entidad donde se realizan actividades como mindfulness yoga, yoga visual, masaje reiki y silla robótica.
Se ejecuta capacitaciones en temas ergonómicos (higiene postural), sensibilización de prevención sobre tabaco y alcohol, charlas sobre el cuidado de la mujer, emtrega de kit de primeros auxilios psicologicos, vacunación influenza.
Mayo: Se realiza la semana de la salud en la entidad donde se realizan actividades como tamizaje de riesgo cardiovascular y valoración nutricional, masaje reiki y silla robótica, terapia de bosque (caminata ecológica), hábitos de vida saludable 
Junio: Se realiza auditoria externa en cumplimiento de los Estándares Mínimos del Sistema de Seguridad y Salud en el Trabajo, actualización de la matriz legal </t>
  </si>
  <si>
    <t>Se evidencian actividades en cumplimiento del Plan Anual de Trabajo del Sistema de Gestión de Seguridad y Salud en el Trabajo SG-SST de la vigencia, sin embargo no es claro cuales son las evidencias acorde al análisis realizado es importante tener en cuenta las recomendaciones dadas por la Segunda Línea de defensa en el primer trimestre en términos de colocar las mismas evidencias de los planes del Decreto 612 de 2018 o el link  donde reposa esta información para que sean coherentes todos los seguimientos. Por último, es sustancial colocar el porcentaje de avance acumulado durante el año en el análisis (columna AE), acorde a lo establecido en el nombre del indicador. Revisar la formula del indicador acorde al nombre planteado.</t>
  </si>
  <si>
    <r>
      <rPr>
        <rFont val="Arial"/>
        <color theme="1"/>
        <sz val="12.0"/>
      </rPr>
      <t xml:space="preserve">Porcentaje de actividades ejecutadas del  Plan Estratégico de Talento Humano de la vigencia
</t>
    </r>
    <r>
      <rPr>
        <rFont val="Arial"/>
        <color theme="1"/>
        <sz val="11.0"/>
      </rPr>
      <t xml:space="preserve">
</t>
    </r>
    <r>
      <rPr>
        <rFont val="Century Gothic"/>
        <b/>
        <color theme="1"/>
        <sz val="11.0"/>
      </rPr>
      <t>TH-IG-04</t>
    </r>
  </si>
  <si>
    <t>Cronograma del Plan Estratégico de Talento Humano de la vigencia</t>
  </si>
  <si>
    <t>Durante el segundo trimestre se dio cumplimiento a las actividades programadas inicalmente y se logro dar cumplimiento a 2 actividades adicinales del Plan Estrategico de Talento Humano</t>
  </si>
  <si>
    <t>Se evidencian actividades en cumplimiento del Plan Estratégico de Talento Humano de la vigencia, sin embargo, no es claro cuáles y/o cuantas actividades dan cumplimiento a las evidencias presentadas acorde al análisis realizado.  Es importante tener en cuenta las recomendaciones dadas por la Segunda Línea de defensa en el primer trimestre en términos de colocar las mismas evidencias de los planes del Decreto 612 de 2018 o el link  donde reposa esta información para que sean coherentes todos los seguimientos. Por último, es sustancial colocar el porcentaje de avance acumulado durante el año en el análisis (columna AE), acorde a lo establecido en el nombre del indicador. Revisar la formula del indicador acorde al nombre planteado.</t>
  </si>
  <si>
    <r>
      <rPr>
        <rFont val="Arial"/>
        <color theme="1"/>
        <sz val="12.0"/>
      </rPr>
      <t xml:space="preserve">Porcentaje de actividades ejecutadas del  Plan de Integridad
</t>
    </r>
    <r>
      <rPr>
        <rFont val="Century Gothic"/>
        <b/>
        <color theme="1"/>
        <sz val="10.0"/>
      </rPr>
      <t>TH-IG-05</t>
    </r>
  </si>
  <si>
    <t xml:space="preserve">Cronograma del  Plan de Integridad
</t>
  </si>
  <si>
    <t xml:space="preserve">Durante este trimestre se cumplieron dos actividades una en relación a la conformación del equipo de gestores de integridad y respectiva socialización.
adicional de del documento donde se incluye la propuesta de inclusión de un nuevo valor al Código de integridad
A mismo se realizaron avances en varias actividades del plan que se reportaran de manera completa en el último trimestre del año
</t>
  </si>
  <si>
    <t>Se evidencia el avance de las actividades del Plan de integridad de la vigencia acorde al cronograma presentado, continuar con el avance de este plan para asegurar el cumplimiento en la vigencia 2025.  Por último, es sustancial colocar el porcentaje de avance acumulado durante el año en el análisis (columna AE), acorde a lo establecido en el nombre del indicador. Revisar la formula del indicador acorde al nombre planteado.</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</si>
  <si>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</si>
  <si>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</si>
  <si>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</si>
  <si>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</si>
  <si>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</si>
  <si>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Conocimiento del riesgo y efectos del cambio climático</t>
  </si>
  <si>
    <t xml:space="preserve">Generar conocimiento del Riesgo y los efectos de cambio climático mediante el análisis de información general y detallada para definir acciones de reducción de riesgo, adaptación al cambio climático y manejo de desastres en la ciudad. </t>
  </si>
  <si>
    <t>Darwin Javier Ortiz González</t>
  </si>
  <si>
    <t>Generar conocimiento del Riesgo y los efectos del cambio climático mediante el análisis de información general y detallada para definir acciones de reducción de riesgo, adaptación al cambio climático y manejo de desastres en la ciudad.</t>
  </si>
  <si>
    <t>303 - Realizar el análisis detallado de amenaza o riesgo en 3.200 hectáreas, de acuerdo con los 8 escenarios de riesgo caracterizados en el 2016 para Bogotá</t>
  </si>
  <si>
    <t>1. Elaborar 4.500 documentos y/o certificaciones de amenaza y/o riesgo a partir de los estudios elaborados para proyectos y actividades según solicitudes de entidades o comunidad.</t>
  </si>
  <si>
    <r>
      <rPr>
        <rFont val="Arial"/>
        <color theme="1"/>
        <sz val="12.0"/>
      </rPr>
      <t xml:space="preserve">Documentos y/o certificaciones de amenaza y/o riesgo
</t>
    </r>
    <r>
      <rPr>
        <rFont val="Arial"/>
        <b/>
        <color theme="1"/>
        <sz val="12.0"/>
      </rPr>
      <t>CR-IG-01</t>
    </r>
  </si>
  <si>
    <t>Número de solicitudes programadas / Número de solicitudes respondidas</t>
  </si>
  <si>
    <t>Proyecto de inversión 8076 Generación de Conocimiento del Riesgo de Desastres y los Efectos del Cambio Climático en Bogotá D.C</t>
  </si>
  <si>
    <t xml:space="preserve">Inversión </t>
  </si>
  <si>
    <t>Subdirección de Análisis de Riesgos y Efectos del Cambio Climático
Área Conceptos para Proyectos Públicos</t>
  </si>
  <si>
    <t>* (1157) Certificaciones amenaza y/o riesgo para Particulares (58%) para diferentes temáticas (licencias, servicios públicos, venta, subsidios, etc.); para Curadurías (18%) para trámites de licencias de construcción modalidad obra nueva; para Juzgados (13%) para procesos de Pertenencia; Entidades del Distrito (5%) para ocupaciones ilegales, licencias de reconocimiento, etc.; Inspecciones de Policía para para ocupaciones ilegales  (4%) y otros con un porcentaje del 2%.  Las solicitudes de Certificaciones de riesgo por localidad se distribuyeron así: Ciudad Bolívar (16%), Usme (15%), San Cristóbal (11%), Suba (11%), Bosa (9%), Kennedy (7%), Usaquén (6%), Rafael Uribe Uribe (6%), Chapinero (3%), Engativá (3%), Santa Fe (2%), Fontibón (2%), Tunjuelito (1%), Puente Aranda (1%), Antonio Nariño (1%),   La Candelaria (1%) y con menos del 1% Barrios Unidos, Sumapaz, Teusaquillo, y  Mártires,  y un 3% no reporta información de localización o los predios no se pueden ubicar.
* (19) Pronunciamientos para Proyectos Públicos: emitidos en respuesta a la consulta para el desarrollo de proyectos correspondientes a Proyecto Integral de Revitalización Urbana del Cable Potosí, tramos viales (CIV), pre factibilidad para la construcción de parques, proyectos de infraestructura educativa, plaza de eventos del Parque Simón Bolívar y redes parques de Usaquén y Teatro San Jorge. Proyectos localizados así: Varias Localidades (3), Ciudad Bolívar (3), Usaquén (2), Suba (2), Mártires (2), Santa Fe (1), San Cristóbal (1), Usme (1), Tunjuelito (1), Kennedy (1), Fontibón (1) y Teusaquillo (1).</t>
  </si>
  <si>
    <t>Se evidencia el cumplimiento del indicador en trimestre con los soportes presentados, el analisis relizado permite reconocer el estado del reporte y verificar su cumplimiento.</t>
  </si>
  <si>
    <t>*(2434) Certificaciones amenaza y/o riesgo para Particulares (58%) para Particulares (59%) para diferentes temáticas (licencias, servicios públicos, venta, subsidios, etc.); para Curadurías (17%) para trámites de licencias de construcción modalidad obra nueva; para Juzgados (12%) para procesos de Pertenencia; Entidades del Distrito (5%) para ocupaciones ilegales, licencias de reconocimiento, etc.; Inspecciones de Policía para para ocupaciones ilegales (6%) y otros con un porcentaje del 1%.  Las solicitudes de Certificaciones de riesgo por localidad se distribuyeron así: Suba (14%), Ciudad Bolívar (13%), Usme (13%), San Cristóbal (11%), Bosa (9%), Kennedy (9%), Rafael Uribe Uribe (6%), Usaquén (5%), Engativá (3%), Chapinero (3%), Santa Fe (3%), Fontibón (3%), Tunjuelito (1%), Puente Aranda (1%), Barrios Unidos (1%), Antonio Nariño (1%), Teusaquillo (1%), Sumapaz (1%) y con menos del 1%  La Candelaria y  Mártires,  y un 3% no reporta información de localización o los predios no se pueden ubicar.
* (35) Pronunciamientos para Proyectos Públicos emitidos en atención a la consulta para el desarrollo de proyectos correspondientes a Proyecto Integral de Revitalización Urbana del Cable Potosí, tramos viales (CIV), pre factibilidad para la construcción de parques, proyectos de infraestructura educativa, plaza de eventos del Parque Simón Bolívar, redes, obras de estabilización, puentes vehiculares y peatonales, sede alcaldía de Sumapaz, Centro Felicidad San Bernardo, estación de bombeo Casablanca - Cazucá. Proyectos localizados así: Varias Localidades (8), Ciudad Bolívar (8), Santa Fe (3), Usaquén (2), San Cristóbal (2), Suba (2), Mártires (2), Chapinero (1), Usme (1), Tunjuelito (1), Kennedy (1), Fontibón (1), Teusaquillo (1), Rafael Uribe (1) y Sumapaz (1).</t>
  </si>
  <si>
    <t>Se evidencia el cumplimiento del indicador en el segundo trimestre de la vigencia con los soportes presentados, el análisis realizado permite reconocer el estado del reporte y verificar su cumplimiento.</t>
  </si>
  <si>
    <t>2. Consolidar en los 8 escenarios de riesgos, la información recopilada y analizada de los fenómenos amenazantes priorizados para la Ciudad.</t>
  </si>
  <si>
    <r>
      <rPr>
        <rFont val="Arial"/>
        <color theme="1"/>
        <sz val="12.0"/>
      </rPr>
      <t xml:space="preserve">Escenarios de Riesgos actualizados y/o caracterizados
</t>
    </r>
    <r>
      <rPr>
        <rFont val="Arial"/>
        <b/>
        <color theme="1"/>
        <sz val="12.0"/>
      </rPr>
      <t>CR-IG-02</t>
    </r>
  </si>
  <si>
    <t xml:space="preserve">Escenarios actualizados / escenarios programados </t>
  </si>
  <si>
    <t>Subdirección de Análisis de Riesgos y Efectos del Cambio Climático
Área Escenarios de riesgos</t>
  </si>
  <si>
    <t>La caracterización y análisis de los factores de riesgo, sus causas, la relación entre las causas, los actores causales de los escenarios se encuentran actualizados. Se ha realizado la incorporación de los sectores con criticidad  de los escenarios de riesgo por inundación, avenidas torrenciales y movimientos en masa, donde se carga en el aplicativo las fichas con la identificación de los principales factores que requieren intervención, así como las medidas posibles a aplicar y los actores públicos y privados que deben intervenir en la planeación, ejecución y control de las intervenciones.
Se continúa avanzando en el procesamiento de información de los eventos ocurridos junto con el tipo y nivel de daños que se han presentado especialmente para los escenarios de riesgo por inundación, avenidas torrenciales y movimientos en masa. 
Se viene articulando información de los Escenarios de Riesgo con los Planes Locales de Gestión de Riesgo y Cambio Climático  que permitan contar con información actualizada y disponible para la construcción del contenido programático.</t>
  </si>
  <si>
    <t>Se evidencia el cumplimiento del indidicador en trimestre con los soportes presentados, el analisis relizado permite reconocer el estado de actualización de los escenarios y verificar su cumplimiento. Se recomienda tambien colocar como soporte el link donde se peuda consultar en la página de la entidad esta actualización si el caso lo permite.</t>
  </si>
  <si>
    <r>
      <rPr>
        <rFont val="Arial"/>
        <color theme="1"/>
        <sz val="11.0"/>
      </rPr>
      <t xml:space="preserve">Escenarios de riesgos actualizados. Información disponible. </t>
    </r>
    <r>
      <rPr>
        <rFont val="Arial"/>
        <color rgb="FF1155CC"/>
        <sz val="11.0"/>
        <u/>
      </rPr>
      <t xml:space="preserve">https://www.idiger.gov.co/#_escenarios-de-riesgo
</t>
    </r>
    <r>
      <rPr>
        <rFont val="Arial"/>
        <color theme="1"/>
        <sz val="11.0"/>
      </rPr>
      <t xml:space="preserve">Los Escenarios de Riesgos  se encuentran actualizados en cuanto a la caracterización y análisis de los factores de riesgo, sus causas, la relación entre las causas, los actores causales. 
Con relación a los productos asociados a los sectores con criticidad para la actualización de los escenarios de avenidas torrenciales, inundación por desbordamiento y movimientos en masa, la información es la siguiente: Para los meses de abril, mayo y junio de 2025, se realizaron visitas a 26 sectores con criticidad en cuerpos de agua asociados a la amenaza por inundación o avenida torrencial y a 18 sectores con criticidad por movimientos en masa. Igualmente, se procesó e incluyó en la base de datos 145 visitas realizadas por el equipo de asistencia técnica a 145 sectores con criticidad por movimientos en masa. Adicionalmente, se realizó la socialización de los sectores con criticidad en cuerpos de agua y en movimientos en masa en la Primera Sesión de la Mesa de Trabajo para el Conocimiento del Riesgo - Comisión Intersectorial de Gestión del Riesgo y Cambio Climático, celebrada el 4 de abril de 2025. En ese sentido, la información compartida fue enviada a cada una de las diferentes entidades que participaron de dicha Mesa de Trabajo. Por otra parte, se consolidó la información de los sectores con criticidad en movimientos en masa y en cuerpos de agua con el equipo de Sistemas de Información Geográfica – SIG para la actualización de los aplicativos para la consulta de los formatos de seguimiento de estos escenarios. Finalmente, se realiza la actualización de las bases de datos, tablas de priorización de los sectores con criticidad por movimientos en masa y en cuerpos de agua de Bogotá.
Para el escenario de riesgo sísmico,  se realizó la elaboración del informe de reporte correspondiente al segundo trimestre de 2025 del "Inventario de Edificaciones Públicas - sismo resistencia", se brindó una charla taller sobre “Hablemos sobre sismos: Sesión #2 - Evaluación Primaria Post-sismo” dirigida a los actores del Sistema Distrital de Gestión de Riesgos y Cambio Climático. Actividad virtual realizada el 19 de junio y unas charlas taller sobre conceptos básicos del escenario de riesgo sísmico dirigida a integrantes de la Alcaldía Local de Ciudad Bolívar, actividad presencial realizada el día 27 de junio. 
Para los escenarios de movimientos en masa, avenidas torrenciales, inundaciones, actividad de la construcción y riesgo tecnológico, se realizó la compilación de información de eventos de emergencia asociados a dichos escenarios desde el 2016 a mayo 2025, se espera en los meses siguientes realizar el análisis estadístico y organización de tipología para definición de eventos asociados por escenario. 
Para el escenario de riesgo por cambio climático, se realizaron actividades alrededor de la compilación y organización de documentos del año 2020, alrededor de la actualización de la Evaluación de Riesgos Climáticos de Bogotá. </t>
    </r>
  </si>
  <si>
    <t>Acorde al análisis presentado se identifican avances en diferentes actividades con respecto a los escenarios de riesgo, sin embargo, es importante revisar en las evidencias presentadas a cuál escenario corresponde el soporte ya que no es fácil de identificar. Por otro lado, revisar las fechas de la información publicada en la pagina del IDIGER ya que son fechas de años anteriores en algunos escenarios.</t>
  </si>
  <si>
    <t>3. Realizar en 1.954 Ha los estudios y análisis de amenaza, vulnerabilidad y/o riesgo en el territorio priorizado para definir medidas de reducción en el Distrito Capital.</t>
  </si>
  <si>
    <t>4616.9 (Estudios detallados)</t>
  </si>
  <si>
    <r>
      <rPr>
        <rFont val="Arial"/>
        <color theme="1"/>
        <sz val="12.0"/>
      </rPr>
      <t xml:space="preserve">Ha estudiadas y/o analizadas
</t>
    </r>
    <r>
      <rPr>
        <rFont val="Arial"/>
        <b/>
        <color theme="1"/>
        <sz val="12.0"/>
      </rPr>
      <t>CR-IG-03</t>
    </r>
  </si>
  <si>
    <t>Numero de hectáreas estudiadas o analizadas / Número de hectáreas programadas</t>
  </si>
  <si>
    <t xml:space="preserve">Subdirección de Análisis de Riesgos y Efectos del Cambio Climático
Áreas Estudios y Diseños, Conceptos para Planificación Territorial, Conceptos para Proyectos Públicos </t>
  </si>
  <si>
    <t>Se han analizado 104,82 hectáreas por medio de los siguientes documentos: 
* (248) Diagnósticos Técnicos de los cuales 147 corresponden a atención de solicitudes y 101 a informes por atención a eventos de emergencia. De igual manera se puede evidenciar que las localidades con mayor número de solicitudes corresponden a Ciudad Bolívar con el 16%,  San Cristóbal con el 11%, y  Usme con el 11%. De los diagnósticos emitidos el 62% son de evaluación estructural de edificaciones y el 38% corresponden a movimientos en masa. El total de área evaluada corresponde a 32,07 Ha
* (7) Conceptos de Amenaza Ruina: en atención a solicitudes de Alcaldías Locales (4) e Inspección de Policía (3); emitidos para edificaciones ubicadas en la localidad de Santa Fe (1), San Cristóbal (1), Usme (1), Kennedy (1), Fontibón (1), Teusaquillo (1) y Los Mártires (1). Se dictaminó que SI amenazan ruina con nivel de daño Moderado (3), Fuerte (2) y Severo (1) y No amenaza ruina con nivel de daño Leve (1). El área de los predios evaluados es de 0,295 Ha. 
* (13) Conceptos técnicos de revisión de estudios detallados de amenaza y riesgo por movimiento en masa e inundación en el marco del cumplimiento del artículo 22 del Decreto Distrital 555 de 2021 (POT) y del Decreto Nacional 1077 de 2015, para el trámite de expedición de licencias de urbanización, que corresponden a diez (10) proyectos ubicados en las localidades de Chapinero, Usme, Bosa, Fontibón, Suba y Rafael Uribe Uribe, con un área estudiada aproximada de 68,28 hectáreas. 
* (13) Conceptos Técnicos de Planes de mitigación de impacto PdMI:   Chapinero (1),  San Cristobal (1), Rafael Uribe(4), Ciudad Bolivar (7),  Total predios 16, el total del área evaluada corresponde a 0,015 hectáreas. 
* (1) Conceptos Técnicos de Actualización: Santa Cecilia Puente Norte; Usaquén (1), 2 Predios, el total de área evaluada corresponde a 0,116 Ha.
* (1) Conceptos Técnicos de Formalización: La Reconquista, Rafael Uribe, 172 Predios, el total de área evaluada corresponde a 2,35 Ha. 
* Proyectos de Estudios y diseños con recursos IDIGER, metas PDD, plazo 2024-2025, así:
1. AVT Yomasa (1.538 Ha): El proyecto está en desarrollo, y se cuenta con información preliminar de los documentos temáticos de Geología, Geotecnia e Hidráulica. Sin embargo, este mes no se registró avance debido a que se están adelantando los procesos de contratación de los profesionales que apoyan las actividades pendientes. Avance del proyecto 85%.
2. Estudio y diseño de acciones y medidas adaptativas a los efectos del cambio climático y reducción del riesgo en algunas zonas priorizadas: SSe realizó la socialización los sitios medidas priorizadas así como el presupuesto ajustado de acuerdo al monto asignado por el subdirector, para lo cual se actualizó el presupuesto de la consultoría y la interventoría, se elaboró el documento de prefactibilidad y se avanzó en anexo técnico los estudios previos, documentos radicados mediante correo electrónico de la oficina asesora jurídica para la revisión respectiva y generación del estudio de sector.  Avance 5%.</t>
  </si>
  <si>
    <t>Se presenta un 86% de cumplimiento del indidicador en el trimestre con los soportes y el analisis presentado, es importante revisar e incluir los diagnosticos tecnicos  que se realizaron en Marzo, lo cual podra completar el reporte del trimestre y posiblemente evidenciar mayo cumplimiento.</t>
  </si>
  <si>
    <t>Se han analizado 170,34 hectáreas por medio de los siguientes documentos: 
* (248) Diagnósticos Técnicos de los cuales 147 corresponden a atención de solicitudes y 101 a informes por atención a eventos de emergencia. De igual manera se puede evidenciar que las localidades con mayor número de solicitudes corresponden a Ciudad Bolívar con el 16%,  San Cristóbal con el 11%, y  Usme con el 11%. De los diagnósticos emitidos el 62% son de evaluación estructural de edificaciones y el 38% corresponden a movimientos en masa. El total de área evaluada corresponde a 32,07 Ha
* (30) Conceptos de Amenaza Ruina:  en atención a solicitudes de Alcaldías Locales (9) e Inspección de Policía (21); emitidos para edificaciones ubicadas en la localidad de Suba (8), Usaquén (4), Santa Fe (4), Barrios Unidos (4), Los Mártires (2), Chapinero (1), San Cristóbal (1), Usme (1), Kennedy (1), Fontibón (1), Engativá (1), Teusaquillo (1) y Ciudad Bolívar (1). Se dictaminó que SI amenazan ruina con nivel de daño Moderado (11), Fuerte (7) y Severo (1) y No amenaza ruina con nivel de daño Leve (11). El área de los predios evaluados es de 1,34 Ha.
* (19) Conceptos técnicos de revisión de estudios detallados de amenaza y riesgo por movimiento en masa e inundación en el marco del cumplimiento del artículo 22 del Decreto Distrital 555 de 2021 (POT) y del Decreto Nacional 1077 de 2015, para el trámite de expedición de licencias de urbanización, que corresponden a catorce (14) proyectos ubicados en las localidades de Chapinero, Usme, Bosa, Fontibón, Suba, Rafael Uribe Uribe, Ciudad Bolívar y Sumapaz, con un área estudiada aproximada de 87,17 hectáreas
* (1) Concepto Técnico de Plan Parcial en el marco del cumplimiento del Decreto Distrital 555 de 2021 (POT) y del Decreto Nacional 1077 de 2015 que corresponde a un (1) polígono de desarrollo ubicado en la localidad de Usaquén, con un área aproximada de 16,23 hectáreas. 
* (13) Conceptos Técnicos de Planes de mitigación de impacto PdMI: Chapinero (1),  San Cristobal (1), Rafael Uribe(4), Ciudad Bolivar (7),  Total predios 16, el total del área evaluada corresponde a 0,015 hectáreas. 
* (4) Conceptos Técnicos de Actualización: Santa Cecilia Puente Norte, Usaquén, 2 Predios, Área 0,116 Ha., Los Alpes, Ciudad Bolívar, 944 predios, Área 15,9 Ha; Las Delicias del Carmen, Usaquén, 268 predios, Área 7,34; Mirador El Paraiso, Ciudad Bolivar, 6 Predios, Área 0,027 Ha. El total de predios evaluados es 1.220 y el área total  evaluada corresponde a 23,383 Ha.
* (01) Conceptos Técnicos para Legalización de Asentamientos Informales: San Martin de Porres Sector III y IV en la localidad de Chapinero. Donde se evaluo la Amenaza Vulnerabilidad y Riesgo de 126 predios en 2,2 hectareas.
* (3) Conceptos Técnicos de Formalización: La Reconquista y el Socorro II Sector Rafael Uribe, El Castillo (Antes El Diviso y San Pablo) Ciudad Bolívar, 468 predios, área evaluada corresponde a 6,96 Ha.  
* Proyectos de Estudios y diseños con recursos IDIGER: 
1. AVT Yomasa (1.538 Ha): El proyecto está en desarrollo, y se cuenta con información preliminar de los documentos temáticos de Geología, Geotecnia e Hidráulica. Se adelantaron los procesos de contratación de los profesionales que apoyan las actividades pendientes. El avance actual del proyecto es del 85%.
2. Estudio y diseño de acciones y medidas adaptativas a los efectos del cambio climático y reducción del riesgo en algunas zonas priorizadas: Se realizó la socialización de los sitios medidas priorizadas así como el presupuesto ajustado de acuerdo al monto asignado, para lo cual se actualizó el presupuesto de la consultoría y la interventoría, se elaboró el documento de prefactibilidad y se avanzó en anexo técnico y los estudios previos, documentos radicados mediante correo electrónico de la Oficina Asesora Jurídica para la revisión respectiva y generación del estudio de sector. Avance 6%.</t>
  </si>
  <si>
    <t xml:space="preserve">Se presenta evidencia de los conceptos técnicos, falta la evidencia del consolidado de Diagnósticos técnicos. Se recomienda revisar el total de hectáreas presentadas estudiadas o analizadas presentadas a la fecha en el análisis.   </t>
  </si>
  <si>
    <t>4. Adelantar y comunicar 1.110 documentos con análisis de variables monitoreadas y/o resultados de modelaciones probabilísticas, que apoyen la toma de decisiones.</t>
  </si>
  <si>
    <t>3828 (documentos con análisis de variables monitoreadas y/o resultados de modelaciones probabilísticas)</t>
  </si>
  <si>
    <r>
      <rPr>
        <rFont val="Arial"/>
        <color theme="1"/>
        <sz val="12.0"/>
      </rPr>
      <t xml:space="preserve">Documentos con análisis de variables monitoreadas
</t>
    </r>
    <r>
      <rPr>
        <rFont val="Arial"/>
        <b/>
        <color theme="1"/>
        <sz val="12.0"/>
      </rPr>
      <t>CR-IG-04</t>
    </r>
  </si>
  <si>
    <t>Documentos con análisis de variables monitoreadas/documentos con análisis de variables monitoreadas programados</t>
  </si>
  <si>
    <t>Subdirección de Análisis de Riesgos y Efectos del Cambio Climático
Área Monitoreo de Riesgos</t>
  </si>
  <si>
    <t>Se generaron 272 reportes de condiciones hidrometeorológicos, 183 mapas de distribución de lluvias, 6 Boletines quincenales y 3 mensuales, 360 actualizaciones del pronóstico del tiempo a un horizonte de 24 horas, 8 pronósticos especiales, se mantiene 8 aplicativos y 4 micrositios disponibles en el visor SAB actualizados en tiempo cuasi-real y publicada en el sitio web con información generada y analizada proveniente de la red de monitoreo del IDIGER</t>
  </si>
  <si>
    <t xml:space="preserve">Se evidencia el cumplimiento del indicador en el trimestre con los soportes presentados, el analisis relizado permite reconocer el estado del reporte y verificar su cumplimiento. Se recomienda que si los soportes pueden ser consultados en la pagina web colocar el link en el campo de analisis de cada reporte con el fin de facilitar el cargue de información. </t>
  </si>
  <si>
    <t xml:space="preserve">* Se generaron 523 reportes de condiciones hidrometeorológicos, 368 mapas de distribución de lluvias, 12 Boletines quincenales y 6 mensuales, 685 actualizaciones del pronóstico del tiempo a un horizonte de 24 horas, 12 pronósticos especiales, se mantiene 8 aplicativos y 4 micrositios disponibles en el visor SAB actualizados en tiempo cuasi-real y publicada en el sitio web con información generada y analizada proveniente de la red. </t>
  </si>
  <si>
    <t>Se evidencia el cumplimiento del indicador en el trimestre con varios de los soportes presentados, el análisis realizado permite reconocer el estado del reporte. Se recomienda que si los soportes pueden ser consultados en la página web colocar el link en el campo de análisis de cada reporte, con el fin de facilitar el cargue de información, ya que se ve que es gran cantidad de archivos y al intentar descomprimirla se encuentran carpetas vacías o también se pueden presentar algunas muestras de la información no de toda para facilitar su cargue y así mismo su verificación.</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</si>
  <si>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</si>
  <si>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3.0"/>
      </rPr>
      <t xml:space="preserve">Código: </t>
    </r>
    <r>
      <rPr>
        <rFont val="Arial"/>
        <b val="0"/>
        <color theme="1"/>
        <sz val="13.0"/>
      </rPr>
      <t>DE-FT-53</t>
    </r>
  </si>
  <si>
    <r>
      <rPr>
        <rFont val="Arial"/>
        <b/>
        <color theme="1"/>
        <sz val="13.0"/>
      </rPr>
      <t xml:space="preserve">Versión: </t>
    </r>
    <r>
      <rPr>
        <rFont val="Arial"/>
        <b val="0"/>
        <color theme="1"/>
        <sz val="13.0"/>
      </rPr>
      <t>13</t>
    </r>
  </si>
  <si>
    <r>
      <rPr>
        <rFont val="Arial"/>
        <b/>
        <color theme="1"/>
        <sz val="13.0"/>
      </rPr>
      <t xml:space="preserve">Página: </t>
    </r>
    <r>
      <rPr>
        <rFont val="Arial"/>
        <b val="0"/>
        <color theme="1"/>
        <sz val="13.0"/>
      </rPr>
      <t>2 de 2</t>
    </r>
  </si>
  <si>
    <t>Vigente desde: 05/03/2025</t>
  </si>
  <si>
    <t>Reducción del riesgo y adaptación al cambio climatico</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</si>
  <si>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</si>
  <si>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Sudirector de Reducción del riesgo y adaptación al cambio climatico</t>
  </si>
  <si>
    <t>Incrementar las acciones de reducción del riesgo y adaptación al cambio climático en las Unidades de Planeamiento
Local UPL, que cuenten con análisis de riesgo en el Distrito Capital.</t>
  </si>
  <si>
    <t>Formulación de la estrategia  para la implementación de las acciones de reducción y adaptación al cambio climático.</t>
  </si>
  <si>
    <t>1. Formular el  100% de la estrategia para la implementación de las acciones de reducción y adaptación al cambio climático.</t>
  </si>
  <si>
    <t>No Tiene</t>
  </si>
  <si>
    <t xml:space="preserve">Estrategia para la implementación de las acciones de reducción y adaptación al cambio climático.
</t>
  </si>
  <si>
    <t>Formular el  50 % de la estrategia para la implementación de las acciones de reducción y adaptación al cambio climático.</t>
  </si>
  <si>
    <t>Proyecto de inversión 8049 Reducción del Riesgo UPL</t>
  </si>
  <si>
    <t>Recursos Inversión</t>
  </si>
  <si>
    <t>Subdirección para la Reducción del Riesgo y Adaptación al Cambio Climático</t>
  </si>
  <si>
    <t xml:space="preserve">En marco del avance del 2024 , se genera presentacion a la Direccion genernado la necesaidad de cambiar enfoques conceptuales sobre el alcance de la Estrategia,  se define plan de trabajo pra avancar 2025. </t>
  </si>
  <si>
    <t>Se debe formular la hoja de vida del indicador para poder verificar el avance acorde a los productos establecidos.</t>
  </si>
  <si>
    <t xml:space="preserve">En elaboración de la estrategia se genera el desarrollo de los siguientes componentes: 
Introducción: Alcance, justificación, Objetivos
Marco Conceptual: GRD, RRD, ACC, Integración de la RRD y la ACC, Resiliencia Urbana, Medidas estructurales y no estructurales, Soluciones Basadas en la Naturaleza, Enfoques Ecosistémicos, Riesgo Climático, factores subyacentes,  entre otros.
Diagnóstico del Contexto de GRD y Riesgo Climático en Bogotá: amenazas de origen hidrometeorológico e hidroclimático, escenarios de cambio climático y sus posibles impactos en la frecuencia e intensidad de las amenazas, capacidad actual para la gestión del riesgo y la adaptación al cambio climático, iniciativas y experiencias existentes en Bogotá relacionadas con la integración RRD-ACC ; entre otros. 
Lineamientos y Criterios para la Integración Efectiva de RRD y ACC: Criterios técnicos, sociales, económicos y ambientales para la formulación e implementación de acciones integradas RRD-ACC.
En relacion al avance del 2025 se esta abordando el desarrollo de : 
Mecanismos para la Operativización e Implementación: Mecanismos de implementación y fuentes de financiación para la implementación de acciones integradas.
Seguimiento y Evaluación de la Integración RRD-ACC y la Resiliencia: Marco conceptual para el seguimiento y la evaluación de la integración. Propuesta de indicadores clave para medir la implementación de medidas estructuradas y no estructuradas, y su contribución a la reducción del riesgo y la adaptación al Cambio Climático. 
Conclusiones y Recomendaciones
Anexos: Mapas de riesgo climático, Listado de instrumentos y políticas revisadas, Resultados de talleres participativos, Propuesta de indicadores, Otros documentos de soporte.
Bibliografía
Adicionalmente a esto se está en proceso de formulación del espacio de diálogo ciudadano a fin de recopilar el conocimiento de la comunidad en relaciona a las necesidades y aciertos en marco de la GRD mediante medidas de adaptación. </t>
  </si>
  <si>
    <t>Se realiza un análisis completo del avance de la estratégica, sin embargo, se debe formular la hoja de vida del indicador para poder verificar el progreso acorde a los productos establecidos, lo anterior acorde a la recomendación del primer trimestre y para que se coloquen las evidencias en la respectiva carpeta con el código del indicadore relacionado.</t>
  </si>
  <si>
    <t>Número de acciones de reducción del riesgo y adaptación al cambio climático que cuenten con análisis de riesgo en las UPL definidas.</t>
  </si>
  <si>
    <t>2. Implementar 2 Acción(es) para la reducción de riesgo y adaptación al cambio climático y efectuar el respectivo seguimiento.</t>
  </si>
  <si>
    <r>
      <rPr>
        <rFont val="Arial"/>
        <color theme="1"/>
        <sz val="12.0"/>
      </rPr>
      <t xml:space="preserve">Número de acciones de reducción del riesgo y adaptación al cambio climático que cuenten con análisis de riesgo en las UPL definidas.
</t>
    </r>
    <r>
      <rPr>
        <rFont val="Arial"/>
        <b/>
        <color theme="1"/>
        <sz val="12.0"/>
      </rPr>
      <t>RR-IG-01</t>
    </r>
  </si>
  <si>
    <t>Sumatoria de número de UPL con acciones de reducción del riesgo y adaptación al cambio climático que cuenten con análisis de riesgo (estudios y diseños) en Bogotá D.C</t>
  </si>
  <si>
    <t>Acta de inicio del contrato de obra</t>
  </si>
  <si>
    <t xml:space="preserve">Enero: "A corte del 31 de enero del 2025, el contrato de obra y/o interventoría que se encuentra en ejecución con recurso IDIGER es el siguiente: 
El contrato de interventoría Codito Fase IV (IDIGER-CM-001-2024), se encuentra adjudicada al consorcio Codito fase 4 IN-BIO y cuenta con acta de inicio 338 del 23 de enero de 2025.
En el radicado 2025ER2837, realiza ajustes y apropiación de los estudios y diseños que integran la consultoría; análisis y aceptación de la información y documentos técnicos que integran los estudios y diseños necesaria para la ejecución del proyecto, conforme a las obligaciones específicas pactadas."                                                        
Febrero: "A corte del 28 de febrero del 2025, el contrato de obra y/o interventoría que se encuentra en ejecución con recurso IDIGER es el siguiente: 
El contrato de interventoría Codito Fase IV (IDIGER-CM-001-2024), se encuentra adjudicada al consorcio Codito fase 4 IN-BIO y cuenta con acta de inicio 338 del 23 de enero de 2025.
En el informe semanal No. 4 del 17 al 23 de febrero del 2025, los contratistas de interventoría Consorcio Codito Fase 4 IN-BIO informan:
Para la presente semana se presenta un porcentaje programado acumulado del 6,36% vs un porcentaje ejecutado acumulado del 11,96%, lo cual indica un adelanto en la ejecución del contrato de obra del 5,60%."                                                        
Marzo: "A corte del 31 de marzo del 2025, el contrato de obra y/o interventoría que se encuentra en ejecución con recurso IDIGER es el siguiente: 
El contrato de interventoría Codito Fase IV (IDIGER-CM-001-2024), se encuentra adjudicada al consorcio Codito fase 4 IN-BIO y cuenta con acta de inicio 338 del 23 de enero de 2025.
A la fecha no se ha radicado el informe No. 2 de la interventoría, sin embargo, la información registrada en el reporte es la del informe No. 2 de obra, donde citan los siguientes avances:
En este periodo se incluye el perfilado del talud, la remoción y disposición del material resultante, el descapote y el inicio de perforaciones para la instalación de pernos, conforme a las especificaciones del diseño estructural.
Se realizó la toma de muestras de la inyección de lechadas, esto se determinó que por cada 40 pernos instalados y lechados se toma una muestra para ser ensayada en laboratorio."                                                        </t>
  </si>
  <si>
    <t>Se evidencia un avance en el análisis reportado sin embargo el indicador está en términos de  UPL con acciones de reducción, no en avance de la obra, se recomienda  revisar la programación anual, acorde a lo formulado al incio del año y de esta manera completar en el análisis para verificar el cumplimiento de la meta asociada.</t>
  </si>
  <si>
    <r>
      <rPr>
        <rFont val="Arial"/>
        <b/>
        <color theme="1"/>
        <sz val="10.0"/>
      </rPr>
      <t>Abril:</t>
    </r>
    <r>
      <rPr>
        <rFont val="Arial"/>
        <color theme="1"/>
        <sz val="10.0"/>
      </rPr>
      <t xml:space="preserve"> La Interventoría informa que durante la presente semana, el avance programado fue del 40,64%, mientras que el avance ejecutado alcanzó un 32,59%, evidenciando un atraso del 8,05% en la ejecución del contrato de obra.
</t>
    </r>
    <r>
      <rPr>
        <rFont val="Arial"/>
        <b/>
        <color theme="1"/>
        <sz val="10.0"/>
      </rPr>
      <t>Mayo: E</t>
    </r>
    <r>
      <rPr>
        <rFont val="Arial"/>
        <color theme="1"/>
        <sz val="10.0"/>
      </rPr>
      <t>l acta de suspensión del proyecto se firmó el 7 de mayo de 2025. La suspensión finalizó el 26 de mayo, y las actividades se reiniciaron el 27 de mayo. En total, hubo veinte (20) días calendario de suspensión.</t>
    </r>
    <r>
      <rPr>
        <rFont val="Arial"/>
        <b/>
        <color theme="1"/>
        <sz val="10.0"/>
      </rPr>
      <t xml:space="preserve">  
Junio: </t>
    </r>
    <r>
      <rPr>
        <rFont val="Arial"/>
        <color theme="1"/>
        <sz val="10.0"/>
      </rPr>
      <t>Modificación 2 del 26/06/2025 (prórroga y adición),</t>
    </r>
    <r>
      <rPr>
        <rFont val="Arial"/>
        <b/>
        <color theme="1"/>
        <sz val="10.0"/>
      </rPr>
      <t xml:space="preserve"> </t>
    </r>
    <r>
      <rPr>
        <rFont val="Arial"/>
        <color theme="1"/>
        <sz val="10.0"/>
      </rPr>
      <t>Modificar en la plataforma SECOP II y en el documento complementario, la cláusula correspondiente al plazo del contrato IDIGER-338-2024, en el sentido de prorrogarlo por el término de treinta (30) días calendario, teniendo como fecha de terminación el día veintiséis (26) de Julio de 2025 y modificar en el documento complementario el valor del contrato adicionando la suma de $71.706.799,00, como resultado de la ampliación del tiempo de ejecución del contrato.</t>
    </r>
  </si>
  <si>
    <t>Se evidencia un avance en el análisis reportado sin embargo, se reitera la observación  ya que el indicador está en términos de  UPL con acciones de reducción, no en avance de la obra, se recomienda  revisar la programación anual, acorde a lo formulado al inicio del año y de esta manera completar en el análisis para verificar el cumplimiento de la meta asociada.</t>
  </si>
  <si>
    <t>Salvaguardar la vida de las familias ubicadas en zonas de alto riesgo no mitigable en Bogotá, que fueron recomendadas mediante documentos técnicos y/o sentencias judiciales al programa de reasentamiento.</t>
  </si>
  <si>
    <t>Reasentar 30 familias ubicadas en zonas de alto riesgo no mitigable a través de adquisición predial</t>
  </si>
  <si>
    <r>
      <rPr>
        <rFont val="Arial"/>
        <color rgb="FF000000"/>
        <sz val="11.0"/>
      </rPr>
      <t>1. Desarrollar</t>
    </r>
    <r>
      <rPr>
        <rFont val="Arial"/>
        <b/>
        <color rgb="FF000000"/>
        <sz val="11.0"/>
      </rPr>
      <t xml:space="preserve"> 0</t>
    </r>
    <r>
      <rPr>
        <rFont val="Arial"/>
        <color rgb="FF000000"/>
        <sz val="11.0"/>
      </rPr>
      <t xml:space="preserve"> Acción(es) de apoyo técnico y</t>
    </r>
    <r>
      <rPr>
        <rFont val="Arial"/>
        <color rgb="FF000000"/>
        <sz val="11.0"/>
      </rPr>
      <t xml:space="preserve"> administrativo, social y financiera para la implementación del procedimiento "Reasentamiento a través de adquisición predial".</t>
    </r>
  </si>
  <si>
    <t>Predios identificados en zonas de alto riesgo
 244</t>
  </si>
  <si>
    <r>
      <rPr>
        <rFont val="Arial"/>
        <color theme="1"/>
        <sz val="12.0"/>
      </rPr>
      <t xml:space="preserve">Número de familias en zonas de alto riesgo no mitigable reasentadas a través de adquisición predial
</t>
    </r>
    <r>
      <rPr>
        <rFont val="Arial"/>
        <b/>
        <color theme="1"/>
        <sz val="12.0"/>
      </rPr>
      <t xml:space="preserve">RR- IG-02 </t>
    </r>
  </si>
  <si>
    <t>Sumatoria de Número de familias reasentadas ubicadas en zona de alto riesgo no mitigable</t>
  </si>
  <si>
    <t xml:space="preserve">Actas de entrega de predios adquiridos en el marco del programa reasentamiento </t>
  </si>
  <si>
    <t>Proyecto de inversión 8056 Acciones para el Reasentamiento</t>
  </si>
  <si>
    <t>Recursos de funcionamiento, inversión y FONDIGER</t>
  </si>
  <si>
    <t xml:space="preserve">Enero: Durante el mes de enero se recibieron tres (3) predios, donde habitaban cinco (5) familias: distribuida de la siguiente manera: Exp. 499 (2) familias, predio ubicados en el Poligono identificado como CT-7663 Quebrada Chiguaza, en la Localidad de la localidad de San Cristobal. Exp. 301 donde habitaban dos (2) familias y Exp. 580, donde habitaba una (1) familia, predios ubicados en el poligono identificado como Quebrada Limas CT-7528							
Febrero: Durante el mes de febrero se recibio un (1) predio, donde habitaba una (1) familia, ubicada en el Poligono identificado como Quebrada Limas CT-7528 en la Localidad de Ciudad Bolivar.							
Marzo: Durante el periodo no se recibieron predios.							</t>
  </si>
  <si>
    <t>Se evidencia el avance del indicador  para el trimestre y en el análisis detallan con claridad en términos de las familias reasentadas durante el periodo. Se recomienda verificar lo programado durante el año con el fin de dar cumplimiento a la meta establecida.</t>
  </si>
  <si>
    <t>Abril: Durante el mes de enero se recibieron cuatro (4) predios, donde habitaban cuatro (4) familias: distribuida de la siguiente manera: Exp. 781 (1) familia, exp. 791 (1) familia, predio ubicados en el Poligono identificado como CT-7663 Quebrada Chiguaza, en la Localidad de la localidad de San Cristobal. Exp. 437 donde habitaban una (1) familia y Exp. 156, donde habitaba una (1) familia, predios ubicados en el poligono identificado como Quebrada Limas CT-7528                                                        
Mayo: Durante el mes de Mayo se recibieron tres (3) predios, donde habitaban tres (3) familias: distribuida de la siguiente manera:                                                                                                                                                                                                                 En la localidad de San Cristobal, poligono de la Quebrada Chiguaza se recibieron dos predios recomendados bajo el Concepto Tecnico CT 7663., estos expedientes corresponden al Exp. 379 con una (1) familia, y el exp. 395 con una (1) famlia.                                                                         Finalmente se recibio un predio ubicado en la localidad de Usme, poligono de parcelacion San Pedro recomendado bajo el Concepto Tecnico CT-8573. Este corresponde al exp 772 con una (1) familia.
Junio: Durante el mes de junio se recibieron siete (7) predios, donde habitaban siete (7) familias: distribuida de la siguiente manera:                                                                                                                                                                                                                 En la localidad de San Cristobal, poligono de la Quebrada Chiguaza se recibieron cuatro predios recomendados bajo el Concepto Tecnico CT 7663, estos expedientes corresponden al Exp. 795 con una (1) familia, el exp. 322 con una (1) famlia, el exp. 323 con una (1) familias y Exp. 498 con una (1) familia. Finalmente se recibieron tres predios ubicados en la localidad de Ciudad Bolivar, uno en el poligono de la Quebrada Limas, recomendado bajo el Concepto Tecnico CT-7528 Exp. 216 con una (1) familia, otro en el poligono de Galindo Exp. 476 CT-6962, donde habitaba una (1) familia y un predio en el poligono identificado como Trompetica CT-7086, donde habitaba una (1) familia.</t>
  </si>
  <si>
    <t xml:space="preserve">Se evidencia el avance del indicador  para el segundo trimestre del 2025 y en el análisis detallan con claridad el desarrollo en términos de las familias reasentadas durante el periodo. </t>
  </si>
  <si>
    <t>2. Determinar los valores comerciales de Predio(s) objeto de adquisición</t>
  </si>
  <si>
    <r>
      <rPr>
        <rFont val="Arial"/>
        <color rgb="FF000000"/>
        <sz val="11.0"/>
      </rPr>
      <t xml:space="preserve">3. Realizar la adquisición de </t>
    </r>
    <r>
      <rPr>
        <rFont val="Arial"/>
        <color rgb="FF000000"/>
        <sz val="11.0"/>
      </rPr>
      <t xml:space="preserve">5 Predio(s) </t>
    </r>
    <r>
      <rPr>
        <rFont val="Arial"/>
        <color rgb="FF000000"/>
        <sz val="11.0"/>
      </rPr>
      <t>de las familias asentadas en zonas de alto riesgo no mitigable.</t>
    </r>
  </si>
  <si>
    <t>Fortalecer las capacidades institucionales, sectoriales y comunitarias para la gestión del riesgo y la adaptación al cambio climático en el nivel local.</t>
  </si>
  <si>
    <t>Realizar el 100% de las acciones para el mejoramiento de la capacidad de gestión pública del sector ambiente</t>
  </si>
  <si>
    <t>1. Orientar 100 % de los lineamientos técnicos para formular e implementar los planes de acción de los Consejos Locales de Gestión de Riesgos y Cambio Climático- CLGR-CC</t>
  </si>
  <si>
    <t>100% de los CLGRCC con asistencia técnica ejercida
 97,61% de avance en los planes de acción de las 20 localidades del cuatrienio comprendido entre 2020-2023</t>
  </si>
  <si>
    <r>
      <rPr>
        <rFont val="Arial"/>
        <color theme="1"/>
        <sz val="12.0"/>
      </rPr>
      <t xml:space="preserve">Porcentaje de avance en el fortalecimiento institucional
</t>
    </r>
    <r>
      <rPr>
        <rFont val="Arial"/>
        <b/>
        <color theme="1"/>
        <sz val="12.0"/>
      </rPr>
      <t>RR- IG-04</t>
    </r>
  </si>
  <si>
    <t xml:space="preserve">∑ ( 40% Funcionamiento de los CLGR/CC, sesiones ordinarias y extraordinarias mensuales con ejercicio de la secretaría técnica. 
40% Cumplimiento del plan de acción anual de la instancia. 
20% Cumplimiento de los compromisos establecidos en las sesiones del CLGR/CC )                
                                                                        </t>
  </si>
  <si>
    <t>Planes de acción de los 20 Consejos Locales de Gestión de Riesgos y Cambio Climático- CLGR-CC</t>
  </si>
  <si>
    <t xml:space="preserve">Proyecto de inversión 8235 Fortalecimiento de la Gestión Local </t>
  </si>
  <si>
    <t xml:space="preserve">Enero: el avance de los planes de acción  es del 0% acorde a la programación
Febrero: el avance de los planes de acción  es del 0% acorde a la programación 
Marzo: el avance de los planes de acción  es del 4% acorde a la programación </t>
  </si>
  <si>
    <t>Se evidencia con los soportes cargados, el avance en cada una de las variables del indicador sin embargo es importante hacer el cálculo completo del indicador no solo por variable para poder determinar el avance fortalecimiento institucional en el análisis trimestral.</t>
  </si>
  <si>
    <t xml:space="preserve">Abril:, el avance de los planes de acción es del 7% acorde a la programación                                                 
Mayo: El porcentaje de avance de los planes de acción de las 20 localidades es del 12 %
Junio: El porcentaje de avance de los planes de acción del ,es de junio de las 20 localidades es del 15 %
</t>
  </si>
  <si>
    <t xml:space="preserve">Se evidencia con los soportes cargados, el avance en cada una de 2 de las variables del indicador, es importante que se evidencie también el avance al “Cumplimiento de los compromisos establecidos en las sesiones del CLGR/CC” o se aclare si esta dentro del seguimiento a los planes de acción ya que el producto establecido como evidencia es un Tablero de Control. Por otro lado, es sustancial hacer el cálculo completo del indicador no solo por variable para poder determinar el avance fortalecimiento institucional en el análisis trimestral, como se recomendó en el primer trimestre. </t>
  </si>
  <si>
    <t>2. Ejercer la Secretaría Técnica en 840 Sesiones de los Consejos Locales de Gestión de Riesgos y Cambio Climático- CLGR-CC de la Ciudad de Bogotá D.C.</t>
  </si>
  <si>
    <t>Actas de las sesiones de los 20 Consejos Locales de Gestión de Riesgos y Cambio Climático- CLGR-CC donde se ejerce la Secretaría Técnica.</t>
  </si>
  <si>
    <t>Enero:  se reporta el desarrollo de 16 sesiones del CLGRCC con secretarías técnica,
Febrero: se reporta el desarrollo de 17 sesiones del CLGRCC con secretarías técnica,
Marzo: se reporta el desarrollo de 21 sesiones del CLGRCC con secretarías técnica,</t>
  </si>
  <si>
    <t>Abril:  se reporta el desarrollo de 19 sesiones del CLGRCC con secretarías técnica
Mayo: En el mes de mayo se ejerción la secretaria técnica en 20 sesiones de los CLGRCC
Junio: En el mes de junio se ejerció la secretaria técnica en 22 sesiones de los CLGRCC, 20 ordinarias y 2 extraordinarias</t>
  </si>
  <si>
    <t>3. Realizar el 100 % de seguimiento al cumplimiento de los compromisos establecidos en las sesiones del CLGR-CC de cada Localidad de la Ciudad de Bogotá D.C.</t>
  </si>
  <si>
    <t xml:space="preserve">Tablero de control </t>
  </si>
  <si>
    <t xml:space="preserve">Enero:  seguimiento a los compromisos del 0%  acorde a la programación                                         
Febrero: seguimiento a los compromisos del 5%  acorde a la programación,                                                        
Marzo: seguimiento a los compromisos del 5%  acorde a la programación,                                                 </t>
  </si>
  <si>
    <t>Abril: seguimiento a los compromisos del 10%  acorde a la programación
Mayo: seguimiento a los compromisos del 10%  acorde a la programación
Junio: seguimiento a los compromisos del 10%  acorde a la programación</t>
  </si>
  <si>
    <r>
      <rPr>
        <rFont val="Arial"/>
        <color theme="1"/>
        <sz val="11.0"/>
      </rPr>
      <t>Vincular</t>
    </r>
    <r>
      <rPr>
        <rFont val="Arial"/>
        <color rgb="FFFF0000"/>
        <sz val="11.0"/>
      </rPr>
      <t xml:space="preserve"> </t>
    </r>
    <r>
      <rPr>
        <rFont val="Arial"/>
        <color theme="1"/>
        <sz val="11.0"/>
      </rPr>
      <t>52.200 personas en acciones de educación ambiental para la conservación de la biodiversidad, el agua y la gestión de riesgos de desastre"</t>
    </r>
  </si>
  <si>
    <t>1. Vincular 13.050 personas en actividades de divulgación, sensibilización, formación, capacitación y entrenamiento en gestión del riesgo y adaptación al cambio climático en la modalidad virtual y/o presencial</t>
  </si>
  <si>
    <t>23,817 personas beneficiadas con actividades realizadas</t>
  </si>
  <si>
    <r>
      <rPr>
        <rFont val="Arial"/>
        <color theme="1"/>
        <sz val="12.0"/>
      </rPr>
      <t xml:space="preserve">Número de participantes en acciones o procesos de educación ambiental
</t>
    </r>
    <r>
      <rPr>
        <rFont val="Arial"/>
        <b/>
        <color theme="1"/>
        <sz val="12.0"/>
      </rPr>
      <t xml:space="preserve">RR- IG-03 </t>
    </r>
  </si>
  <si>
    <t>Sumatoria de personas que participan en procesos de educación ambiental</t>
  </si>
  <si>
    <t>Número de personas que participan en proceso de educación ambiental</t>
  </si>
  <si>
    <t>Proyecto de Inversión 8065. Fortalecer la Gobernanza del Riesgo</t>
  </si>
  <si>
    <t xml:space="preserve">Enero: Durante el mes de enero de 2025 se desarrolló una (01) actividad de sensibilización con los Comites de Ayuda Mutua - CAMs en el marco de las actividades conjuntas programadas con el área de Capacitación y Entrenamiento. Tema: Variabilidad Climática. Modalidad virtual por la plataforma GOOGLE MEET. Participantes: cuarenta y ocho (48) personas. 							
Febrero: Durante el mes de febrero de 2025 se desarrollaron tres (03) actividades de sensibilización con los Comites de Ayuda Mutua y con los profesionales supervisores de las Direcciones Locales de Educación de la Secretaría de Educación del Distrito, en las temáticas de Variabilidad climática, Conceptos Básicos de la Gestión del Riesgo, Escenarios de Riesgos, Importancia de los PEGR-CC, Plataforma SURE por las plataformas GOOGLE MEET y TEAMS. Total de participantes siento setenta y uno (171) personas. 							
Marzo: Durante el mes de marzo de 2025 se desarrollaron diez y seis (16) actividades de sensibilización, divulgación y formación con los Comites de Ayuda Mutua, ciudadanía del Distrito Capital y con mujeres de varias localidades en el marco del Proceso de Mujeres Resi-scientes 6.0, con enfoque en la temáticas de la temporada de lluvias, Sistema de Alerta Bogotá-SAB, conceptos básicos de la gestión de riesgos, escenarios de riesgos, Conocimiento y Reducción del Riesgo, por la plataforma GOOGLE MEET y mediante sesiones EN VIVO por las redes sociales de la entidad (Youtube y Facebook). Se contó con la participación de dos mil trescientos diez y siete (2.317) personas. 							</t>
  </si>
  <si>
    <t>Se evidencia el cumplimiento del indicador superando en gran medida lo programado, se recomienda analizar la meta anual y de esta manera reprogramar si es pertinente para la vigencia correspondiente.</t>
  </si>
  <si>
    <t>Abril: Durante el mes de abril de 2025 se desarrollaron doce (12) actividades de sensibilización, divulgación y formación comunidad en general del Distrito Capital en sesiones EN VIVO, instituciones educativas de varias localidades y en el marco del proceso de Muejres Resi-scientes 6,0, con enfoque en las temáticas de escenarios de riesgos como aglomeraciones de público y sismos, variabilidad climática e importancia de la formulación de los Planes Escolares de Gestión de Riesgos y plataforma SURE, por medio de la plataforma GOOGLE MEET, TEAMS y por las redes sociales de la entidad (YouTube y Facebook). Se contó con la participación de setecientos setenta y ocho (778) personas.                                                         
Mayo: se desarrollaron díez (10) actividades de divulgación, sensibilización y formación con instituciones educativas del Distrito y comunidad en general, con enfoque en las temáticas de Conceptos básicos de la gestión de riesgos, escenario de riesgo sísmico, variabilidad climática, importancia de la formulación de los Planes Escolares de Gestión de Riesgos y una sesión en VIVO de apoyo para difundir la información de las elecciones de los Consejos Locales de Gestión de Gestión de Riesgos, por medio de la plataforma TEAMS y GOOGLE MEET. Se contó con la participación de seiscientas veintidós (622) personas 
Junio: Del 6 al 9 de junio de 2025, se llevó a cabo el Análisis Contrato Meta Educación e Iniciativas y el Análisis y Lineamientos Proyecto Inversión Educación-Iniciativas. Como resultado de estas actividades, se elaboró el comunicado 2025IE3808 Informe y Propuesta Proyecto Inversión, el cual detalla las acciones realizadas para el avance del proyecto y propone soluciones ante las dificultades presentadas. Después de este ejercicio, no se recibieron lineamientos para la continuidad del proyecto por parte de los directivos.</t>
  </si>
  <si>
    <t xml:space="preserve">
Se evidencia el cumplimiento del indicador superando en gran medida lo programado, se sugiere analizar la meta anual y de esta manera reprogramar si es pertinente para la vigencia correspondiente. También se recomienda revisar la posibilidad de entregara como evidencia el consolidado de participantes durante el año, ya que eso sirve como fuente de información de la participación que se logra en procesos de educación ambiental. Revisar el nombre del indicador si de deba ampliar y no solo dejarlo en terminos de educación ambiental.
</t>
  </si>
  <si>
    <t>Realizar 1.182 procesos de participación ciudadana para la mitigación de las situaciones ambientales conflictivas y para la gestión comunitaria del riesgo de desastres</t>
  </si>
  <si>
    <t>2. Promover 7 Proceso(s) para el fortalecimiento comunitario en gestión del riesgo y adaptación al cambio climático (Iniciativas, Red Social de Gestión de Riesgos y Cambio Climático y Alertas Comunitarias)</t>
  </si>
  <si>
    <r>
      <rPr>
        <rFont val="Arial"/>
        <color theme="1"/>
        <sz val="12.0"/>
      </rPr>
      <t xml:space="preserve">Número de procesos de fortalecimiento comunitario implementados
</t>
    </r>
    <r>
      <rPr>
        <rFont val="Arial"/>
        <b/>
        <color theme="1"/>
        <sz val="12.0"/>
      </rPr>
      <t>RR-IG-10</t>
    </r>
  </si>
  <si>
    <t>Sumatoria de procesos de participación ciudadana implementados</t>
  </si>
  <si>
    <t>Procesos de participación ciudadana implementados</t>
  </si>
  <si>
    <t>Iniciativas con Participación Social y Comunitarias y Gestión Local de la Subdirección para la Reducción del Riesgo y Adaptación al Cambio Climático 
Alertas Tempranas Comunitarias de la Subdirectora para el Manejo de  Emergencias y Desastres
Gestión Sectorial de la de la Subdirección para la Reducción del Riesgo y Adaptación al Cambio Climático en articulación con la Oficina Asesora de Planeación</t>
  </si>
  <si>
    <t xml:space="preserve">Enero: En enero, aunque no se programó un valor, se enviaron las invitaciones a cotizar para un contrato interadministrativo a la Universidad Distrital Francisco José de Caldas, la Universidad Nacional de Colombia y la Universidad Pedagógica Nacional. Asimismo, se inició la elaboración de la versión preliminar de los estudios previos para la universidad que resulte seleccionada.							
Febrero: "Para este período no se programó un valor. Sin embargo, se adelararon las siguientes acciones: 
1. Se resolvieron inquietudes y se revisaron las cotizaciones enviadas por la Universidad Nacional de Colombia y la Universidad Pedagógica Nacional, incluyendo una sesión con esta última para aclaraciones. 
2. Se avanzó en la elaboración de la versión preliminar de los estudios previos para el contrato. 
3. Se realizó la revisión final del procedimiento del proceso de iniciativas y se remitió a la SRRACC para su aprobación."							
Marzo: "Para este período no se programó un valor. Sin embargo, se adelararon las siguientes acciones: 
1. Se elaboró y envío el Informe del Proyecto de Inversión 8065 (Educación - Iniciativas) a la SRRACC.
2. Se llevó a cabo una sesión con la UNAL para discutir las condiciones de los productos esperados del contrato interadministrativo entre el IDGER y la UNAL.
3. Se realizó la solicitud de ajuste de la cotización con base en los cambios de las condiciones de algunos productos.
4. Se continuó la elaboración de los estudios previos para el contrato.
5. Se envió el procedimiento de iniciativas a la OAP y posteriormente se realizó una reunión con las profesionales de la OAP para retroalimentación de este documento."							</t>
  </si>
  <si>
    <t>Se evidencia el avance del indicador, se recomienda continuar con las acciones de cumplimiento, con el fin de lograr la meta programada al final de la vigencia 2025.</t>
  </si>
  <si>
    <t>Abril: "Para el mes de abril no se programó un valor, sin embargo, se adelararon las siguientes acciones:
1. Se realizaron reuniones internas del equipo técnico para revisar y analizar la propuesta ajustada presentada por la Universidad Nacional, con el propósito de definir los pasos a seguir en el proceso contractual.
2. Se llevó a cabo una reunión con representantes de la Universidad Nacional para avanzar revisar algunos aspectos de la cotización y definir pasos a seguir.
3. Desde las áreas de Educación e Investigación e Iniciativas Comunitarias se remitieron los siguientes documentos, con el fin de solicitar la asignación de un profesional de la Oficina Jurídica que acompañe el proceso contractual.
      • Estudio Previo y Ficha Técnica
      • Solicitudes de cotización a universidades públicas
      • Cotizaciones recibidas de la Universidad Nacional de Colombia y la Universidad Pedagógica Nacional
4.  Se realizó la revisión de la Posición Presupuestal (POSPRE) correspondiente al contrato interadministrativo IDIGER–UNAL para la vigencia 2025.
5.  Se realizaron gestiones para obtener el visto bueno de la Dirección para avanzar en la contratación con la Universidad Nacional.
6.  Como resultado de lo anterior, se efectuó una mesa de trabajo con la Oficina Jurídica para resolver observaciones y preguntas relacionadas con el Estudio Previo y la Ficha Técnica presentados por las áreas técnicas, en el marco del proceso de estructuración del contrato interadministrativo."                                                        
Mayo: Se realizaron siete reuniones de trabajo donde se abordaron los siguientes temas clave para el avance del contrato interadministrativo:
1. Revisión de la Ruta Jurídica para la Entrega de Incentivos: Se buscaron opciones legalmente viables para la entrega de incentivos, priorizando la provisión de elementos sobre la financiación directa (en dinero o especie) en cumplimiento con el Decreto 092 de 2017.
2. Definición de Acuerdo con la Universidad Nacional: Se llevó a cabo una reunión con la Universidad Nacional, la Oficina Jurídica del IDIGER y el equipo técnico de las áreas de Iniciativa y Educación. La Universidad Nacional se comprometió a ajustar su propuesta y reenviar los costos, confirmando que no se entregarán recursos monetarios.
3. Definición de Alcance y Productos del Contrato: Se identificó como incentivo la entrega de un Kit de Monitoreo para un grupo de 6 integrantes compuesto por 20 herramientas básicas (17 estándar y 3 adaptadas al riesgo). Asimismo, se precisó la población beneficiaria, el objeto del contrato y los productos esperados, incluyendo un diplomado híbrido y la formulación e implementación de acciones de fortalecimiento.
4. Ajustes a la Propuesta del Contrato Interadministrativo: Se realizaron los ajustes necesarios a la propuesta del contrato interadministrativo (se cambió el nombre de las iniciativas por acciones de fortalecimineto para la innovación social, el tipo de estímulo a entregar, el nombre de las maletas expedicionarias, entre otras), atendiendo tanto a los requerimientos jurídicos como a las recomendaciones de los directivos.
Junio: Del 6 al 9 de junio de 2025, se llevó a cabo el "Análisis Contrato Meta Educación e Iniciativas" y el "Análisis y Lineamientos Proyecto Inversión Educación-Iniciativas". Como resultado de estas actividades, se elaboró el comunicado 2025IE3808 "Informe y Propuesta Proyecto Inversión" , el cual detalla las acciones realizadas para el avance del proyecto y propone soluciones ante las dificultades presentadas.
Del 6 al 9 de junio de 2025, se llevó a cabo el "Análisis Contrato Meta Educación e Iniciativas" y el "Análisis y Lineamientos Proyecto Inversión Educación-Iniciativas". Como resultado de estas actividades, se elaboró el comunicado 2025IE3808 "Informe y Propuesta Proyecto Inversión" , el cual detalla las acciones realizadas para el avance del proyecto y propone soluciones ante las dificultades presentadas.</t>
  </si>
  <si>
    <t>Se evidencia el avance en la estructuración de la contratación y los posibles escenarios para cumplir la meta, sin embargo acorde a los tiempos establecidos para toda la contratación y ejecución de este, es importante que la Subdirección de Reducción del Riesgo y Adaptación al Cambio Climático revise las implicaciones de tiempo y recursos requeridos para llevar los procesos a cabo y generar las alertas ante la Dirección y en el seguimiento en el proyecto de inversión asociado, con el fin de tomar las medidas debidamente justificadas y con el tiempo que se cuenta para tal cumplimiento, teniendo en cuenta que no solo es para la vigencia 2025 sino para el cumplimiento acorde a lo establecido en el Plan de Desarrollo 2024-2027.</t>
  </si>
  <si>
    <t>Programado para inicar en el 2025</t>
  </si>
  <si>
    <t>Coordinar y ejecutar acciones que propendan por la reducción del riesgo y adaptación al cambio climático a través de la gestión y promoción de los Sistemas Urbanos de Drenaje Sostenible SUDS como Solución Basada en Naturaleza</t>
  </si>
  <si>
    <t>Participar en el 100% de los espacios convocados de SUDS para la adaptación al cambio climático.</t>
  </si>
  <si>
    <t>8 talleres de la Red SUDS con participación nacional e internacional</t>
  </si>
  <si>
    <r>
      <rPr>
        <rFont val="Arial"/>
        <color theme="1"/>
        <sz val="12.0"/>
      </rPr>
      <t xml:space="preserve">Porcentaje de espacios con coordinacion interinstitucional en SUDS
</t>
    </r>
    <r>
      <rPr>
        <rFont val="Arial"/>
        <b/>
        <color theme="1"/>
        <sz val="12.0"/>
      </rPr>
      <t xml:space="preserve">
RR-IG-05</t>
    </r>
  </si>
  <si>
    <t>(Número de espacios con participación SUDS/ numero de espacios convocados) *100</t>
  </si>
  <si>
    <t>Participar en el 100% de los espacios SUDS programados</t>
  </si>
  <si>
    <t>PAI</t>
  </si>
  <si>
    <t>Enero: No Aplica
Febrero: No Aplica
Marzo: No Aplica</t>
  </si>
  <si>
    <t>Abril: En el mes de abril se realizaron las gestiones para coordinar los ponentes del IX taller, así como las acciones interinstitucionales y programación de espacios de trabajo con el fin de avanzar en la preparación técnica y logistica de la jornada. De igual manera se adelantaron las acciones con la oficina asesora de comunicaciones y desde el área de SUDS se avanzó en la formulación del minuto a minuto, el Brief y el Check List de eventos.       
Mayo: Se adelantaraon reuniones interinstitucionales para coordinar la transmisión del IX conversatorio de la red, se solicitaron las piezas comunicativas y demás gestiones anta la oficina de comunicaciones. 
Junio: Divulgación en redes, pruebas con ponentes, aspectos logisticos, elaboración de guión y minuto a minuto, coordinación con las oficinas de comunicaciones de las demás entidades integrantes de la red, transmisión y desarrollo del IX conversatorio</t>
  </si>
  <si>
    <t xml:space="preserve">Se evidencian actividades de gestión adelantadas, para realizar el espacio del IX Conversatorio de la Red SUDS el día 27 de junio de 2025, se sugiere organizar mejor las evidencias acorde a lo presentado en el análisis para entender  el avance y ejecución del espacio programado. </t>
  </si>
  <si>
    <t xml:space="preserve">Desarrollar la gestión sectorial para la articulación y/o adopción de instrumentos de planeación de gestión del riesgo y cambio climático con las acciones de reducción y adaptación al cambio climático.         </t>
  </si>
  <si>
    <t xml:space="preserve">Desarrollar el 100% de la gestión sectorial planeada para la articulación y/o adopción de instrumentos de planeación de gestión del riesgo y cambio climático con las acciones de reducción y adaptación al cambio climático.         </t>
  </si>
  <si>
    <t xml:space="preserve">Realizar 38 eventos de promoción del cumplimiento del Decreto Nacional 2157 de 2017 sobre la elaboración del Plan de Gestión del Riesgo de Desastres en las Entidades Públicas y Privadas   </t>
  </si>
  <si>
    <t>No cuenta con línea base.</t>
  </si>
  <si>
    <r>
      <rPr>
        <rFont val="Arial"/>
        <color theme="1"/>
        <sz val="12.0"/>
      </rPr>
      <t xml:space="preserve">Número de eventos de promoción realizados
</t>
    </r>
    <r>
      <rPr>
        <rFont val="Arial"/>
        <b/>
        <color theme="1"/>
        <sz val="12.0"/>
      </rPr>
      <t>RR-IG-06</t>
    </r>
  </si>
  <si>
    <t>Sumatoria de eventos de promoción realizados</t>
  </si>
  <si>
    <t>Participar en el 100% de los eventos de promoción programados</t>
  </si>
  <si>
    <t>Equipo de Gestión sectorial</t>
  </si>
  <si>
    <t xml:space="preserve">RECURSOS DE FUNCIONAMIENTO, INVERSIÓN Y FONDIGER
</t>
  </si>
  <si>
    <t>Gestión Sectorial de la de la Subdirección para la Reducción del Riesgo y Adaptación al Cambio Climático en articulación con la Oficina Asesora de Planeación</t>
  </si>
  <si>
    <t>Enero: No aplica
Febrero: No aplica
Marzo: Se realizaron 2 eventos: 1 con la Jurisdicción Especial para la Paz  (4 de marzo) y con CENIT (fecha que fue movida de marzo al 4 de abril donde se realizó finalmente)</t>
  </si>
  <si>
    <t>Revisar los soportes cargados ya que no se puede consultar la información, si es muy pesada o mucha información colocar capturas de pantalla o muestras para poder verificar el avance.</t>
  </si>
  <si>
    <t>Abril: Reunión y presentación en el CLGR-CC de la Localdidad de La Candelaria del DN 2157 de 2017 2 de marzo y Reunión y presentación en el CLGR-CC de la Localdidad de Santafé  del DN 2157 de 2017 3 de marzo 
Mayo: Comité de Seguimiento Manual de Uso Plaza de Bolívar - 14 de Mayo y CLGRCC Teusaquillo - Presentación 2157 27 de Mayo
Junio:  FONCEP - Aplicación DN 2157/2017 PGRDEPP 25 de junio y 
Asesoria PGRDEPP SDA Cerro Seco 26 de junio</t>
  </si>
  <si>
    <t>Se presenta evidencia de 6 eventos con las capturas de pantalla de la programación de estos, sin embargo es importante colocar fotos, capturas de pantalla del evento, listados de asistencias y/o actas de reunión que soporten la realización de los eventos programados.</t>
  </si>
  <si>
    <t>Desarrollar el 100% de los lineamientos para la implementación de los Planes de Gestión del Riesgo de Desastres de Entidades Públicas y Privadas - PGRDEPP, Decreto Nacional 2157 de 2017 en Bogotá, D.C.</t>
  </si>
  <si>
    <t>Espacio Web en el SIRE en funcionamiento</t>
  </si>
  <si>
    <r>
      <rPr>
        <rFont val="Arial"/>
        <color theme="1"/>
        <sz val="12.0"/>
      </rPr>
      <t xml:space="preserve">Porcentaje de avance en el desarrollo de los lineamientos
</t>
    </r>
    <r>
      <rPr>
        <rFont val="Arial"/>
        <b/>
        <color theme="1"/>
        <sz val="12.0"/>
      </rPr>
      <t xml:space="preserve">
RR-IG-07</t>
    </r>
  </si>
  <si>
    <t>Sumatoria del porcentaje de avance en el desarrollo de los lineamientos para la implementación de los  PGRDEPP para el distrito capital/ programado</t>
  </si>
  <si>
    <t>Lineamientos para la implementación de los Planes de Gestión del Riesgo de Desastres de Entidades Públicas y Privadas - PGRDEPP, Decreto Nacional 2157 de 2017 en Bogotá, D.C. desarrollados</t>
  </si>
  <si>
    <t>Para enero, febrero y marzo se avanzó en 7,5%  de la fomulación de los alimentación, desarrollando la Introducción y base normativa.</t>
  </si>
  <si>
    <t>Se recomienda explicar mejor en el analisis el avance en los lineamientos para identificar el cumplimiento del indicador, revisar los soportes cargados ya que no se puede consultar la información, si es muy pesada o mucha información colocar capturas de pantalla o muestras para poder verificar el avance.</t>
  </si>
  <si>
    <t>Abril: se avanzó en el 2,5% en ajuste del índice y reformulación de capitúlos.
Mayo: se avanzó en el 2,5% en ajuste en el contenido de los capitúlos.
Junio: se avanzó en el 2,5% en ajuste en el contenido de los capitúlos.</t>
  </si>
  <si>
    <t>Se evidencia el avance en el docmento de lineamientos acorde al soporte presentado</t>
  </si>
  <si>
    <t>Desarrollar el 100% de las mesas de articulación con las entidades del nivel nacional y distrital para la adopción de la Estrategia de Protección Financiera por parte de la Alcaldía Mayor y/o los sectores respectivos</t>
  </si>
  <si>
    <r>
      <rPr>
        <rFont val="Arial"/>
        <color theme="1"/>
        <sz val="12.0"/>
      </rPr>
      <t xml:space="preserve">Porcentaje de realización de mesas de articulación con las entidades del nivel nacional y distrital para la adopción de la Estrategia de Protección Financiera
</t>
    </r>
    <r>
      <rPr>
        <rFont val="Arial"/>
        <b/>
        <color theme="1"/>
        <sz val="12.0"/>
      </rPr>
      <t>RR- IG-08</t>
    </r>
  </si>
  <si>
    <t>Número de mesas realizadas / mesas programadas</t>
  </si>
  <si>
    <t>Mesas de trabajo con la entidades para la adopción de los instrumentos Estrategia de Protección Financiera por parte de la Alcaldía Mayor y/o los sectores respectivos</t>
  </si>
  <si>
    <t xml:space="preserve">RECURSOS DE FUNCIONAMIENTO, INVERSIÓN Y FONDIGER
</t>
  </si>
  <si>
    <t>Gestión Sectorial de la Subdirección para la Reducción del Riesgo y Adaptación al Cambio Climático en articulación con la Oficina Asesora de Planeación</t>
  </si>
  <si>
    <t xml:space="preserve">Enero: Se realizaron las siguientes reuniones:
1-Revisión con el Subdirector el plan de trabajo propuesto en en el mes de diciembre en la reunión del 9 de enero
2- Presentación para el Director General para exponer los avances realizados durante la reunión del 22 de enero
3- Articulación con el Ministerio de Hacienda y Crédito público en la reunión sostenida el 23 de enero
4- Con la Secretaria de Hacienda con el fin de articular la implementación Estrategia  el 15 de enero
5- Con el grupo de escenarios para la revisión del avance del cálculo de pasivo contingente el 15 de enero
6- Para la revisión sobre solicitud de información del distrito para la Cálculo del Pasivo Contingente el 22 de enero
7- Con la Subdirección Corporativa para la revisión del programa de aseguramiento en el IDIGER el 29 de enero		
Febrero: Durante e este mes se realizaron las siguientes reuniones: 
1-  Con Ministerio de Hacienda y Crédito Público para aclaración del cálculo del pasivo contingente el 4 de febrero
2-  Exposición del programa de aseguramiento del IDIGER con Corporativa el 10 de febrero
3-  Socialización de la reunión con Min Hacienda con el grupo de escenarios el 25 de febrero
Marzo se realizaron: 
1. Se hizo la reunión con el Banco Mundial y el Ministerio de Hacienda y Crédito Público para que el grupo de escenarios presentará el avance en el cálculo del pasivo contingente el 5 de marzo"		</t>
  </si>
  <si>
    <t>En el análisis se presenta el avance del indicador, acorde a las mesas de trabajo realizadas, revisar los soportes cargados ya que no se puede consultar la información, si es muy pesada o mucha información colocar capturas de pantalla o muestras para poder verificar el avance.</t>
  </si>
  <si>
    <t>Abril: se realizó reunión con el Banco Mundial, MHCP y SDH para revisar avances en el cálculo del pasivo contingente.
Mayo: se reliazó la contrataciión  de la profesional de apoyo.
Junio: se comenzó a evaluar las propuestas de la contratista frente a lo proyectado en el documento de la EPF</t>
  </si>
  <si>
    <t>Se identifican los soportes de las actividades realizadas en segundo trimestre de 2025, se recomienda que más que el Plan de trabajo de la contratista, se evidencien los mesas de trabajo realizadas acorde al indicador y producto planteado para el cumplimiento de la meta.</t>
  </si>
  <si>
    <t>Acompañar, implemetar y evaluar las acciones de reducción del riesgo en marco a la adaptación al cambio climático en Bogotá D.C</t>
  </si>
  <si>
    <t xml:space="preserve">
Realizar las actividades programadas para el cumplimiento de avances  de los instrumentos de la estrategia y el plan de accion de cambio climatico en marcadas en la adaptacion al cambio climatico.
</t>
  </si>
  <si>
    <t xml:space="preserve">Realizar el cumplimiento de las actividades programadas anual mente para dar cumplimiento a las acciones de cambio climático y crisis climática. </t>
  </si>
  <si>
    <r>
      <rPr>
        <rFont val="Arial"/>
        <color theme="1"/>
        <sz val="12.0"/>
      </rPr>
      <t xml:space="preserve">Porcentaje  de actividades  realizadas para el cumplimiento de las acciones de adaptación al cambio climático.
</t>
    </r>
    <r>
      <rPr>
        <rFont val="Arial"/>
        <b/>
        <color theme="1"/>
        <sz val="12.0"/>
      </rPr>
      <t>RR- IG-09</t>
    </r>
  </si>
  <si>
    <t>Formular  el cumplimiento de las actividades en la implementación de las acciones de reducción y adaptación al cambio climático.</t>
  </si>
  <si>
    <t>Formular el 85% de las actividades para la implementación de las acciones de reducción y adaptación al cambio climático.</t>
  </si>
  <si>
    <t>Implementación y desarrollo de acciones para la adaptación al cambio climático de acuerdo con las metas e instrumentos de planificación territorial en el marco del PDGR-CC Bogotá D.C 2018-2030.</t>
  </si>
  <si>
    <t xml:space="preserve">FONDIGER </t>
  </si>
  <si>
    <t>Gestión Sectorial de la de la Subdirección para la Reducción del Riesgo y Adaptación al Cambio Climático.</t>
  </si>
  <si>
    <t xml:space="preserve">Enero: El avance del mes corresponden a un 3.3 % sobre el 85% anual programado , dando cumplimiento a las progracion basado en el desarrollo de planificacion y proyeccion anual de las activades a desarrollar, ademas de definir los insumos de trabajo en las acciones comunitarias desarrolladas.                                                         
Febrero: El avance del a la fecha corresponden a un 6,6 % sobre el 85% anual programado, dando cumplimiento a las progracion basado en el desarrollo de planificacion y proyeccion anual de las activades a desarrollar, ademas de definir los insumos de trabajo en las acciones comunitarias desarrolladas.                                                         
Marzo: El avance del a la fecha corresponden a un 10 % sobre el 85% anual programado, dando cumplimiento a las progracion basado en el desarrollo de planificacion y proyeccion anual de las activades a desarrollar, generando avances en formulacion en equipo de calculo del IRC y ERC , ademas de reprotar los logros en marco del 790 del 2020.                                                         </t>
  </si>
  <si>
    <t>En el análisis se presenta el avance del indicador, acorde  a la formulación del 85% de las actividades para la implementación de las acciones de reducción y adaptación al cambio climático, revisar los soportes cargados ya que no se puede consultar la información, si es muy pesada o mucha información colocar capturas de pantalla o muestras para poder verificar el avance.</t>
  </si>
  <si>
    <t>Abril: El avance del a la fecha corresponden a un 16,6 % sobre el 85% anual programado, dando cumplimiento a las progracion basado en el desarrollo de planificacion y proyeccion anual de las activades a desarrollar, generando avances en formulacion en equipo de calculo del IRC y ERC , ademas de reprotar los logros en marco del 790 del 2020.                                                         
Mayo: El avance del a la fecha corresponden a un 20% sobre el 85%  en donde se avanza en la acutalizacion del IRC y ERC para el 2025 de acuerdo con la politica de accion climatica , se hace seguimiento de a los compromisos del 790 y finalmente se ha realizado acciones para la definicion de la linea de acciòn en marco de la Estrategia de mitigaciòn de la reduccion del riesgo y la adaptacion al cambio climatico . anual programado, dando cumplimiento a las progracion basado en el desarrollo de planificacion y proyeccion.</t>
  </si>
  <si>
    <t>Se evidencia el documento Estrategia para la Integración de la Reducción del Riesgo de Desastres y la Adaptación al Cambio Climático en la Gestión de Riesgos Urbanos en Bogotá el Plan de trabajar 2025, con los que se identifica la formulación de actividades relacionadas, sin embargo es importante revisar como se va a medir el porcentaje de avance, porque si es con respecto al plan de trabajo presentado solo una actividad se presenta como cumplida.</t>
  </si>
  <si>
    <t xml:space="preserve">No Aplica - Solo II semestre </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</si>
  <si>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</si>
  <si>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</si>
  <si>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</si>
  <si>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</si>
  <si>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</si>
  <si>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Manejo de emergencias y desastres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</si>
  <si>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</si>
  <si>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Subdirección para el  manejo de emergencias y desastres</t>
  </si>
  <si>
    <t>Optimizar las capacidades logísticas, técnicas, institucionales y de gestión para el adecuado manejo de las emergencias o desastres asociadas a fenómenos amenazantes de diversos orígenes que se presenten en Bogotá D.C.</t>
  </si>
  <si>
    <t>Atender el 100% de la población afectada por emergencias, calamidades o desastres con respuesta integral</t>
  </si>
  <si>
    <t>1. Adelantar 100 % de las acciones de preparación para el manejo de emergencias, calamidades y desastres.</t>
  </si>
  <si>
    <r>
      <rPr>
        <rFont val="Arial"/>
        <color theme="1"/>
        <sz val="12.0"/>
      </rPr>
      <t xml:space="preserve">Acciones de preparación para manejo de emergencias calamidades y desastres
</t>
    </r>
    <r>
      <rPr>
        <rFont val="Arial"/>
        <b/>
        <color theme="1"/>
        <sz val="12.0"/>
      </rPr>
      <t>ME-IG-01</t>
    </r>
  </si>
  <si>
    <t>acciones de preparación ejecutadas / acciones de prepración programadas</t>
  </si>
  <si>
    <t>Plan de trabajo organización para la respuesta</t>
  </si>
  <si>
    <t>Proyecto de inversión 8062</t>
  </si>
  <si>
    <t>IDIGER - PROYECTOS DE INVERSIÓN 8062, FONDIGER Y FUNCIONAMIENTO)</t>
  </si>
  <si>
    <t>Subdireccción Manejo de Emergencias y Desastres- Organización para la respuesta</t>
  </si>
  <si>
    <t>Promover la elaboración/actualización de la Estrategia Institucional de Respuesta-EIR por parte de las entidades del SDGR-CC: Frente a la actividad se continuó con la programación de impulso y apoyos respecto de la elaboración, actualización e implementación del documento, dentro del proceso de incentivación de las entidades del SDGR-CC, según se muestra a continuación: Se organizó y realizó reunión del equipo de Organización para la respuesta para proyectar la revisión y actualización de la Estrategias Institucionales de Respuesta – EIR, del IDIGER. Se realizó reunión con la subdirectora en la que se socializaron las acciones relacionadas con la Estrategia Institucional de Respuesta EIR –IDIGER
Formular los lineamientos asociados a la preparación para el manejo de emergencia y desastres tales como: planes de acción, operativos, emergencia y/o contingencias por fenómenos climáticos y de actividades sociales, protocolo, guías, manuales, metodologías, diagnósticos, entre otros: En lo corrido del año 2025 se han desarrollado los siguientes instrumentos:
•	Plan de Acción Distrital temporadas de Menos Lluvias 2025 segunda versión.
•	Plan de Contingencia – PC por desbordamiento de los cuerpos de agua e infraestructura hidráulica de los humedales Torca y Guaymaral - canal Torca y Guaymaral segunda versión. 
•	Plan de Manejo del entorno ante la realización del Festival Estéreo Picnic 2025.
•	Plan de Acción Distrital de Preparación, Respuesta y Recuperación Temporadas de lluvias 2025. 
Actualización de la EDRE y las correspondientes guías de actuación de los Servicios y funciones de respuesta (Versión 2025): En este periodo se cumplió con la asistencia técnica requerida por las entidades del SDGR-CC frente a la actualización de guías de los servicios y funciones de respuesta, y la formulación de instrumentos, según programación.
Asesoría a las entidades del SDGR-CC y comunidad en general frente actualización y formulación de instrumentos asociados al Manejo de Emergencias y Desastres: Se dio cumplimiento a los requerimientos de las entidades del SDGR-CC y comunidad en general frente a la actualización y formulación de instrumentos asociados al Manejo de Emergencias y Desastres</t>
  </si>
  <si>
    <t>En el análisis se presenta el avance del indicador, sin embargo se recomienda colocar como soporte el seguimiento al plan de trabajo establecido, así como el link donde reposan las evidencias asociado a este seguimiento..</t>
  </si>
  <si>
    <r>
      <rPr>
        <rFont val="Arial"/>
        <color theme="1"/>
        <sz val="11.0"/>
      </rPr>
      <t xml:space="preserve">Se recibió el documento de las siguientes instituciones los cuales se revisaron y se les envió comunicación con recomendaciones para que estén en concordancia con los lineamientos establecidos en la Guía para el desarrollo de las Estrategias Institucionales de Respuesta – EIR y la Estrategia Distrital de Respuesta: Caja de Vivienda Popular, Departamento Administrativo de la Defensoría del Espacio Público – DADEP, Instituto Distrital de Protección y Bienestar Animal – IDPYBA, Instituto de Hidrología, Meteorología y Estudios Ambientales - IDEAM, Unidad Administrativa Especial Migración Colombia y Secretaría Distrital del Hábitat – SDHT, Fundación Gilberto Álzate Avendaño - FUGA y se adelantó reunión de entendimiento, Instituto Distrital de las Artes – IDARTES, Secretaría Distrital de Cultura, Recreación y Deporte, Universidad Distrital Francisco José de Caldas y Departamento Administrativo de la Defensoría del Espacio Público. 
En segundo trimestre del año 2025 se han desarrollado los siguientes instrumentos:
•        Plan de Acción Actividades a desarrollar en semana Santa 2025.
•        Documento Técnico CONDICIONES DE RIESGO EN EL SECTOR COMERCIAL DE SAN VICTORINO.
•        Lineamientos a desarrollar, así como acciones acordes con nivel de alerta en zonas susceptibles de inundación de las localidades de Suba, Usaquén y Engativá
•        Plan Operativo Transmisión final futbol DIMAYOR LIGA BET PLAY 1-2025.
•        Plan Operativo recepción del campeón LIGA DIMAYOR BETPLAY 1-2025 
Se realizó el proceso de organización, convocatoria y ejecución de las sesiones ordinarias de la Mesa de Trabajo para el manejo de emergencias y desastres para el segundo trimestre de 2025, seguimiento de las actividades establecisas en el plan de trabajo de la mesa
Soportes: </t>
    </r>
    <r>
      <rPr>
        <rFont val="Arial"/>
        <color rgb="FF1155CC"/>
        <sz val="11.0"/>
        <u/>
      </rPr>
      <t>https://drive.google.com/drive/folders/10-UpdbSGvMwoD8N-p9t-c4K-LvflG9I_?usp=drive_link</t>
    </r>
  </si>
  <si>
    <t>En el análisis se presenta el avance del indicador, sin embargo, se recomienda colocar como soporte el seguimiento al plan de trabajo establecido, también es importante que en el análisis se coloque  cuantas de las actividades programadas se cumplieron acorde a lo establecido en la formula del indicador. Por ultimo organizar las evidencias para identificar cuales corresponden al indicador correspondiente.</t>
  </si>
  <si>
    <t>2. Ejecutar 100 % de las  acciones para capacitar y entrenar a los actores del SDGR-CC en preparación ante emergencias, resiliencia y recuperación</t>
  </si>
  <si>
    <r>
      <rPr>
        <rFont val="Arial"/>
        <color theme="1"/>
        <sz val="12.0"/>
      </rPr>
      <t xml:space="preserve">Acciones de capacitar y entrenar a los actores del SDGR-CC en preparación ante emergencias, resiliencia y recuperación
</t>
    </r>
    <r>
      <rPr>
        <rFont val="Arial"/>
        <b/>
        <color theme="1"/>
        <sz val="12.0"/>
      </rPr>
      <t>ME-IG-02</t>
    </r>
  </si>
  <si>
    <t>Cobertura de Participaciones de los actores / Programación de participaciones de los actores</t>
  </si>
  <si>
    <t>Plan de trabajo capacitación y entrenamiento</t>
  </si>
  <si>
    <t>Subdireccción Manejo de Emergencias y Desastres -Capacitación y entrenamiento</t>
  </si>
  <si>
    <t>Realizar asesoría y actividades que permitan el fortalecimiento de grupos organizados empresariales y/o comunidades.
Se realizaron acciones orientadas a bridar asesoría y acompañamiento técnico, con los CAM varias organizaciones interesadas en la conformación de Comités, en total se realizaron 10 sesiones con dicho propósito.
Como resultado de lo anterior se conformó: 
•	el CAM La Esmeralda, de la localidad de Barrios Unidos. El líder Principal es Anderson Julián Ballesteros Castillo. El total de empresas que integran este comité es de 5. El total de personas beneficiadas es de 2.500 personas. El total de brigadistas es de 45.
•	el CAM empresarial Carvajal de la localidad de Fontibón integrado por 4 empresas, 90 brigadistas y una cobertura de beneficiarios de 871 personas.
Realizar programas de capacitaciones que permitan apalancar la gestión del riesgo generando impacto en las comunidades a través de Gestores Locales, Alcaldía, asociaciones entre otros.
Se gestionó la realización de una jornada de trabajo con los enlaces del Instituto Colombiano de Bienestar Familiar. Estos enlaces brindan asesoría y acompañamiento a los prestadores de servicios de todas las localidades de Bogotá y a los centros zonales, de modo que la articulación nos permitirá llegar a un público prioritario para la ciudad, como son los prestadores de servicios a primera infancia, es decir una población superior a los dos millones de niñas y niños de nuestra ciudad.
Se realizó el Plan de capacitación para Colegios Privados de Bogotá, en asocio con la Secretaría de Educación Distrital, estas sesiones contaron con una gran acogida y muy buenos comentarios por parte de los asistentes. 
Se realizaron gestiones para iniciar procesos con los enlaces de ICBF en el territorio de nuestra ciudad y para retomar la agenda con los Vigías de espacio público de DADEP.
Realizar capacitaciones especializadas para los actores del sistema que brindan servicios de respuesta acorde con la Estrategia Distrital de Respuesta a Emergencias de Bogotá.
Se adelantaron capacitaciones presenciales para los referentes locales de la Secretaría Distrital de Gobierno de todas las localidades de la ciudad. El proceso realizado estuvo orientado a unificar términos, fortalecer los conocimientos y herramientas existentes que pueden ser de utilidad en cualquiera de las 20 localidades.</t>
  </si>
  <si>
    <r>
      <rPr>
        <rFont val="Arial"/>
        <color theme="1"/>
        <sz val="11.0"/>
      </rPr>
      <t xml:space="preserve">
Se han realizado actividades de Capacitación o entrenamiento en preparación ante emergencias, recuperación y resiliencia a diversos actores del SDGR-CC logrando una cobertura de 23.397 participaciones, mediante los diferentes instrumentos como: curso virtual primer respondiente, curso virtual voluntarios por Bogotá, Curso en Gestión del Riesgo de Desastres, Socialización EDRE, Sesiones CAM
•        Se participó en reuniones de coordinación- simulacro San Victorino - Parque la Mariposa en la localidad de Santa Fe. Se construyó la primera versión del Guion asociado al Simulacro.
•        Planeación y realización del simulacro ante incendio estructural en San Victorino, el cual tuvo como coyuntura relevante la ocupación no formal de ventas ambulantes sobre la carrera 13 y la calle 11.
•        Se asesoró la realización del Simulacro Operativo de Emergencias Terminal de Transporte de Bogotá S.A.S, que fue enfocado en mejorar la coordinación ante emergencias mediante el desarrollo de la Estrategia Institucional de Respuesta (EIR).
•        Se inició el proceso de coordinación con la EAAB para brindar lineamientos e indicar necesidades para el desarrollo de un posible simulacro en los senderos cerros orientales.
Se inició el proceso de coordinación con instituciones para definir la posibilidad de desarrollar simulacros, bajo los siguientes temas propuestos:
•        METRO DE BOGOTÁ: Evaluar la capacidad de respuesta de Metro Línea 1, por impacto ante caída de maquinaria utilizada en la construcción. •        TORCA – GUAYMARAL: Dinamizar medidas de autoprotección de parte de la comunidad educativa y actores del territorio en Guaymaral y Arrayanes, ante la materialización de condiciones de insuficiencia del drenaje en el sector. •        RIO TUNJUELO: Optimizar la activación de actores y mecanismos de respuesta, ante la generación de alertas de aumento del nivel del Rio Tunjuelo, debido al vertimiento de excesos por vertedero en el Embalse La Regadera. •        ATENTADO TERRORISTA: Fortalecer la capacidad de respuesta del SDGR-CC ante la necesidad de responder ante atentados terroristas. •        EVACUACIÓN DE COLEGIOS: Evaluar la capacidad de respuesta efectiva ante la necesidad de evacuación de estudiantes y profesores de los diferentes planteles educativos.
En el Periodo se han adelantado las siguientes acciones con respecto a los CAM:
Asesorías para conformación de Comités de Ayuda Mutua. COMPENSAR sede Autopista sur y empresas cercanas; sector aledaño al cerro de Monserrate con las siguientes entidades interesadas: Instituto Alexander von Humboldt, Santuario de Monserrate, IDRD, Administradora Monserrate, Instituto Roosevelt y Acueducto de Bogotá; Aeropuerto El Dorado, con aproximadamente 20 empresas interesadas en formular el Plan de Ayuda Mutua. Y portales de Transmilenio S.A. con interés en un CAM sectorial.
Se conformó el CAM La Esmeralda en la localidad de Barrios Unidos, conformado por el Campus universitario Compensar, Centro de Salvamento Acuático Cruz Roja, Sede Compensar KR 60 y sede Colegio CAFAM. Este comité contará con más de 7.000 beneficiarios y cuenta con más de 200 brigadistas. Encuentro Líderes y lideresas de los Comités de Ayuda Mutua
Asesorías para conformación: 
Adicionalmente se mejoró la plataforma de información CAM, mediante la actualización del directorio y de 4 polígonos con el inventario de recursos (CAM San Ignacio, CAM Colina, CAM Pardo Rubio y CAM La Esmeralda).  
Realización de las sesiones del trimestre y cierre escuela CAM
 Se envió información personalizada a cada líder CAM para la inscripción de las brigadas al Encuentro Distrital de Brigadas de Emergencia de Bogotá. A la fecha se cuenta con 31 brigadas de empresas y entidades inscritas para la actividad.
Soportes: </t>
    </r>
    <r>
      <rPr>
        <rFont val="Arial"/>
        <color rgb="FF1155CC"/>
        <sz val="11.0"/>
        <u/>
      </rPr>
      <t>https://drive.google.com/drive/folders/10-UpdbSGvMwoD8N-p9t-c4K-LvflG9I_?usp=drive_link</t>
    </r>
  </si>
  <si>
    <t>3. Desarrollar 100 % del plan de acción de las actividades de aglomeraciones de público, parques de diversiones, atracciones, dispositivos de entretenimiento y sistemas de transporte vertical</t>
  </si>
  <si>
    <r>
      <rPr>
        <rFont val="Arial"/>
        <color theme="1"/>
        <sz val="12.0"/>
      </rPr>
      <t xml:space="preserve">Avance en el plan de acción de glomeraciones de público, parques de diversiones, atracciones, dispositivos de entretenimiento y sistemas de transporte vertical
</t>
    </r>
    <r>
      <rPr>
        <rFont val="Arial"/>
        <b/>
        <color theme="1"/>
        <sz val="12.0"/>
      </rPr>
      <t>ME-IG-03</t>
    </r>
  </si>
  <si>
    <t>Acciones de aglomeraciones-STV ejecutadas / acciones de aglomeraciones-STV programadas</t>
  </si>
  <si>
    <t>Plan de trabajo aglomeraciones de público</t>
  </si>
  <si>
    <t>Subdireccción Manejo de Emergencias y Desastres- Aglomeraciones de público -STV</t>
  </si>
  <si>
    <t xml:space="preserve">En el primer trimestre 2025, se revisó y conceptuó 291 planes de emergencia y contingencias de los cuales: 137 fueron de alta complejidad, 55 de media y 99 parques de diversiones, atracciones o dispositivos de entretenimiento.
 En el periodo descrito se realizó la coordinación de 68 PMU a actividades de alta complejidad con un consolidado aforo máximo aprobado de  1.020.800 personas, se realizaron 22 verificaciones previas a actividades de aglomeraciones de público, 31 verificaciones parques de diversiones, atracciones o dispositivos de entretenimiento 
Igualmente, en cumplimiento del Acuerdo Distrital 470 de 2011 y el Acuerdo Distrital 786 de 2020, se realizaron 298 visitas de verificación a edificaciones con sistemas de transporte vertical y puertas eléctricas, donde se verificaron 1781 sistemas, de los cuales: Ascensores:1177, Escaleras mecánicas y rampas eléctricas: 241, Puertas eléctricas: 363 </t>
  </si>
  <si>
    <r>
      <rPr>
        <rFont val="Arial"/>
        <color theme="1"/>
        <sz val="11.0"/>
      </rPr>
      <t xml:space="preserve">En el segundo trimestre 2025, se revisó y conceptuó 370 planes de emergencia y contingencias de los cuales: 203 fueron de alta complejidad, 81 de media y 86 parques de diversiones, atracciones o dispositivos de entretenimiento.
En el periodo descrito se realizó la coordinación de 80 PMU a actividades de alta complejidad con un consolidado aforo máximo aprobado de  1.313.163 personas, se realizaron 38 verificaciones previas a actividades de aglomeraciones de público, 42 verificaciones parques de diversiones, atracciones o dispositivos de entretenimiento  y 94 acompañamientos IVC
En cumplimiento del Acuerdo Distrital 470 de 2011 y el Acuerdo Distrital 786 de 2020, se realizaron 875 visitas de verificación a edificaciones con sistemas de transporte vertical y puertas eléctricas, donde se verificaron 3872 sistemas, de los cuales: Ascensores:2,523, Escaleras mecánicas y rampas eléctricas: 226, Puertas eléctricas: 1.083 
Soportes: </t>
    </r>
    <r>
      <rPr>
        <rFont val="Arial"/>
        <color rgb="FF1155CC"/>
        <sz val="11.0"/>
        <u/>
      </rPr>
      <t>https://drive.google.com/drive/folders/10-UpdbSGvMwoD8N-p9t-c4K-LvflG9I_?usp=drive_link</t>
    </r>
  </si>
  <si>
    <t>4. Ejecutar 100 % de las acciones de atención integral  a las situaciones de emergencia, calamidad o desatres</t>
  </si>
  <si>
    <r>
      <rPr>
        <rFont val="Arial"/>
        <color theme="1"/>
        <sz val="12.0"/>
      </rPr>
      <t xml:space="preserve">Atención integral  a las situaciones de emergencia, calamidad o desatres
</t>
    </r>
    <r>
      <rPr>
        <rFont val="Arial"/>
        <b/>
        <color theme="1"/>
        <sz val="12.0"/>
      </rPr>
      <t>ME-IG-04</t>
    </r>
  </si>
  <si>
    <t>Población con atención integral por parte del SDGR-CC</t>
  </si>
  <si>
    <t>Subdireccción Manejo de Emergencias y Desastres- Servicios de respuesta</t>
  </si>
  <si>
    <t>En el primer trimestre  se registró y realizó seguimiento a través de la Central de Información y Telecomunicaciones de IDIGER – CITEL, 4392 eventos de emergencias, los cuales fueron atendidos de manera integral y coordinada con las entidades del SDGR -CC; lo anterior conllevo a la afectación y atención de 208 familias compuestas por 1385 personas (1144 adultos - 241 menores).
De igual forma, se ha entregado 1516 ayudas humanitarias a 211 familias, conformadas por 658 personas que resultaron afectadas en situaciones de emergencia
Realización de 217344 revisiones a los equipos, herramientas, accesorios y ayudas humanitarias asignadas al inventario del CDLyR. Estas revisiones se realizan de acuerdo al programa de mantenimiento del software logístico y aplicando las guías de inspección. En cuanto a apoyo a las entidades del SDGR-CC en situaciones de emergencia o actividades de gestión de riesgos, se entregaron en calidad de préstamo o entrega para su utilización 6184 suministros.
De igual forma,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IDIGER No. 010 de 2024, con el fin de garantizar el traslado de las familias afectadas por situaciones de riesgo inminente, emergencia, calamidad o desastre a un sitio seguro, por lo cual, en el periodo se realizó el pago de AHCP a 221 familias, garantizando el traslado un espacio seguro de 626 personas. Se han realizado la atención social de 75 eventos de emergencia, 197 trámites administrativos de AHCP, 249 visitas de seguimiento y verificación a la evacuación de los trámites de AHCP</t>
  </si>
  <si>
    <r>
      <rPr>
        <rFont val="Arial"/>
        <color theme="1"/>
        <sz val="11.0"/>
      </rPr>
      <t xml:space="preserve">En el segundo trimestre  se registró y realizó seguimiento a través de la Central de Información y Telecomunicaciones de IDIGER – CITEL, 4429 eventos de emergencias, los cuales fueron atendidos de manera integral y coordinada con las entidades del SDGR -CC; lo anterior conllevo a la afectación y atención de 555 familias compuestas por 2699 personas (2051 adultos - 648 menores).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IDIGER No. 010 de 2024, con el fin de garantizar el traslado de las familias afectadas por situaciones de riesgo inminente, emergencia, calamidad o desastre a un sitio seguro, por lo cual, en el periodo se realizó el pago de $198.834.480 AHCP a 145 familias, garantizando el traslado un espacio seguro de 391 personas. 
Durante el trimestre se realizaron un total de 47 recorridos programados con el objetivo de hacer seguimiento a las evacuaciones y tramites radicados, garantizando la divulgación de la información relacionada al cobro de la AHCP, de esos recorridos se realizaron un total de 361 visitas de verificación, las cuales corresponden a eventos por emergencia atendidas. de las cuales 158 fueron notificadas 181 sin notificación y 22 corresponden a fallo judicial. Durante el periodo, se realizó la atención social e identificación a 216 familias en emergencias a diferentes localidades del Distrito Capital, en donde su mayoria se encuentran ubicadas en las localidades de Usaquén, Usme y Ciudad Bolívar
Realización de 90.580 revisiones a los equipos, herramientas, accesorios y ayudas humanitarias asignadas al inventario del CDLyR. Estas revisiones se realizan de acuerdo al programa de mantenimiento del software logístico y aplicando las guías de inspección. 
En el marco de la asitencia realizada por la entidad a la población afectada por las situaciones de emergencias presentadas en el Distrito Capital, se han entregado 1795 ayudas humanitarias a beneficiando a 364 familias, conformadas por 1269 personas 
Soportes: </t>
    </r>
    <r>
      <rPr>
        <rFont val="Arial"/>
        <color rgb="FF1155CC"/>
        <sz val="11.0"/>
        <u/>
      </rPr>
      <t>https://drive.google.com/drive/folders/10-UpdbSGvMwoD8N-p9t-c4K-LvflG9I_?usp=drive_link</t>
    </r>
  </si>
  <si>
    <t>5. Implementar 9 Acción(es) de preparación y respuesta ante emergencias y desastres (Encuentros CAMs, Brigadas de Emergencia, Simulacro y Simulaciones)</t>
  </si>
  <si>
    <t>Acciones de preparación y respuesta ante emergencias y desastres implementadas</t>
  </si>
  <si>
    <t>Número de acciones implementadas / Número de acciones programadas</t>
  </si>
  <si>
    <t>Proyecto de inversión 8065</t>
  </si>
  <si>
    <t>IDIGER - PROYECTOS DE INVERSIÓN 8065 Y FUNCIONAMIENTO</t>
  </si>
  <si>
    <t>EN el primer trimestre no se tenian acciones pregramadas, se avanzo en el diseño y planificación de la acción a realizar en el mes de abril</t>
  </si>
  <si>
    <t>En el primer tirmestre no se tienen acciones programadas el monitoreo se realizará a partir del segundo trimestre.</t>
  </si>
  <si>
    <r>
      <rPr>
        <rFont val="Arial"/>
        <color theme="1"/>
        <sz val="11.0"/>
      </rPr>
      <t xml:space="preserve">En este periodo se rediseñó, preparó y ejecutó el Encuentro Red-Pro Tejiendo La Vida, comunidades preparadas y protegidas. La actividad se llevó a cabo el domingo 27 de abril para la comunidad. Este evento contó con actividades de preparación para la respuesta a emergencias. Participaron un total de 220 personas y se entregaron 70 kits para la preparación comunitaria. 
De igual forma se avanzó en el diseño de la actividad Encuentro de brigadas con las siguientes acciones:
*Se elaboró estudio previo para “Adquisición de materiales y equipos para el entrenamiento y la preparación de los habitantes de Bogotá en casos de emergencia o desastre”
*Se ajustó y entregó el plan de manejo para el préstamo del parque Simón Bolívar acorde con lo solicitado por IDRD. 
*Se realizaron reuniones de trabajo con 11 entidades distritales para la concertación de acciones y personal delegado para la realización del Encuentro Distrital.
*Se avanzó con las áreas de TIC y comunicaciones en el diseño de la página del encuentro de este año.
*Se realizó la divulgación de información a los líderes CAM y se organizó la reunión con los CAM inscritos que a la fecha han registrado 31 brigadas.
*Se avanzó con los estudios previos para el contrato de refrigerios que se planea con recursos FONDIGER e IDIGER.
Soportes: </t>
    </r>
    <r>
      <rPr>
        <rFont val="Arial"/>
        <color rgb="FF1155CC"/>
        <sz val="11.0"/>
        <u/>
      </rPr>
      <t>https://drive.google.com/drive/folders/10-UpdbSGvMwoD8N-p9t-c4K-LvflG9I_?usp=drive_link</t>
    </r>
  </si>
  <si>
    <t xml:space="preserve">En el análisis se presenta el avance del indicador, sin embargo, se recomienda colocar como soporte el seguimiento al plan de trabajo establecido. </t>
  </si>
  <si>
    <t>Calculo de indicador a partir de 2025</t>
  </si>
  <si>
    <t>#VALOR!</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</si>
  <si>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</si>
  <si>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</si>
  <si>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</si>
  <si>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</si>
  <si>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</si>
  <si>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ADMINISTRATIVA</t>
  </si>
  <si>
    <t xml:space="preserve">SEGUIMIENTO </t>
  </si>
  <si>
    <t>Fortalecer la implementación de las políticas del modelo integrado de planeación y gestión y los sistemas de gestión complementarios que soportan el cumplimiento de la misionalidad del IDIGER para el goce efectivo de los derechos de la ciudadanía..</t>
  </si>
  <si>
    <t>Prestar el 100% de los servicios a cargo del Área, para el adecuado funcionamiento de la infraestructura de la Entidad</t>
  </si>
  <si>
    <r>
      <rPr>
        <rFont val="Century Gothic"/>
        <color theme="1"/>
        <sz val="11.0"/>
      </rPr>
      <t xml:space="preserve">Avance de los procesos administrativos para garantizar la prestación de los servicios de aseo y cafetería, mantenimiento de la infraestructura, manejo de residuos y vigilancia
</t>
    </r>
    <r>
      <rPr>
        <rFont val="Century Gothic"/>
        <b/>
        <color theme="1"/>
        <sz val="11.0"/>
      </rPr>
      <t>GA-IG-01</t>
    </r>
  </si>
  <si>
    <t xml:space="preserve">Sumatoria del avance de los procesos admistrativos para contratar  servicios </t>
  </si>
  <si>
    <t>Programacion de los procesos administrativos para contratacion de los servicios</t>
  </si>
  <si>
    <t>INVERSION  Y FUNCIONAMIENTO</t>
  </si>
  <si>
    <t>Gestión Administrativa</t>
  </si>
  <si>
    <t xml:space="preserve">De los procesos programados se han adjudicado 4, aseo y cafetería, manteniiento de vehículos, mantenimiento sistma de detección de incendios y combustible </t>
  </si>
  <si>
    <t>Se presenta el soporte asociado al producto establecido para el indicador sin embargo en las matrices presentadas no es claro el estado de los procesos mencionados en el análisis, si ya fueron adjudicados se puede colocar en el análisis el nombre del contratista para mayor entendimiento de la información.,</t>
  </si>
  <si>
    <t>De los procesos programados se adjudicaron durante el trimestre: Mantenimiento sistema de detección de incendios
Servicio de vigilancia
Mantenimiento motos
Lavado de tanques y fumigación</t>
  </si>
  <si>
    <t>Se presenta evidencia del estado de los procesos administrativos para contratación durante el segundo trimestre de 2025, en el la hoja “Resumen de contratos” del archivo “seguimiento contratos 2025”. Se recomienda verificar los parámetros de avance a utilizar para medir el indicador ya que no es claro  el calculo del avance.</t>
  </si>
  <si>
    <t>Gestionar el 100% del programa de seguros, para garantizar el adecuado aseguramiento de los bienes</t>
  </si>
  <si>
    <r>
      <rPr>
        <rFont val="Century Gothic"/>
        <color theme="1"/>
        <sz val="11.0"/>
      </rPr>
      <t xml:space="preserve">Gestión del programa de seguros (inclusiones, exclusiones y siniestros tramitados)
</t>
    </r>
    <r>
      <rPr>
        <rFont val="Century Gothic"/>
        <b/>
        <color theme="1"/>
        <sz val="11.0"/>
      </rPr>
      <t>GA-IG-02</t>
    </r>
  </si>
  <si>
    <t>Tramite de novedades/Reportes de novedades (inclusiones-exclusiones-siniestros)</t>
  </si>
  <si>
    <t>Tramites de novedades realizadas (No. inclusiones, exlcusiones y siniestros reportados)</t>
  </si>
  <si>
    <t>INVERSION</t>
  </si>
  <si>
    <t>Se realizó el trámite ante la Aseguradora , de los siniestros reportados durante el periodo</t>
  </si>
  <si>
    <t>Se evidencia el cumplimiento del indicador en trimestre con los soportes presentados, el análisis realizado permite reconocer el estado del reporte y verificar su cumplimiento. Se recomienda para completar el análisis colocar el número de siniestros reportados y el número de los tramitados con el fin de ampliar la información de avance del indicador.</t>
  </si>
  <si>
    <t>Se evidencia el cumplimiento del indicador en trimestre con los soportes presentados, el análisis realizado permite reconocer el estado del reporte y verificar su cumplimiento. Se reitera la recomendación del primer tirmestre  para completar el análisis colocar el número de siniestros reportados y el número de los tramitados con el fin de ampliar la información de avance del indicador.</t>
  </si>
  <si>
    <t>2. Implementar 100 % de las acciones ambientales de los programas formulados en el PIGA, que contribuyan al uso eficiente de los recursos naturales.</t>
  </si>
  <si>
    <t>Cumplir con el 100% de las acciones establecidas en el PIGA</t>
  </si>
  <si>
    <r>
      <rPr>
        <rFont val="Century Gothic"/>
        <color theme="1"/>
        <sz val="11.0"/>
      </rPr>
      <t xml:space="preserve">Avance del plan de acción PIGA
</t>
    </r>
    <r>
      <rPr>
        <rFont val="Century Gothic"/>
        <b/>
        <color theme="1"/>
        <sz val="11.0"/>
      </rPr>
      <t>GA-IG-03</t>
    </r>
  </si>
  <si>
    <t>∑ (Avance del plan de acción)</t>
  </si>
  <si>
    <t>Informe mensual de avance</t>
  </si>
  <si>
    <t xml:space="preserve">INVERSION </t>
  </si>
  <si>
    <t>Se han adelantado las actividades programadas, como socializaciones y capacitaciones</t>
  </si>
  <si>
    <t>Se evidencia el cumplimiento del indicador en el trimestre con los soportes presentados, se recomienda completar el análisis con el número de actividades programadas para el trimestre y las ejecutadas, colocar porcentajes de avance también, con el fin de ampliar la información de avance del indicador.</t>
  </si>
  <si>
    <t>Se evidencia el cumplimiento del indicador con los soportes presentados, el análisis realizado permite reconocer el estado del reporte y verificar su cumplimiento. Se reitera la recomendación del primer trimestre para completar el análisis colocar el número de actividades programadas para el trimestre y las ejecutadas, colocar porcentajes de avance también, con el fin de ampliar la información de avance del indicador.</t>
  </si>
  <si>
    <t>Cumplir con el 100% de las acciones establecidas en el PESV a cargo de Gestión Administrativa</t>
  </si>
  <si>
    <r>
      <rPr>
        <rFont val="Century Gothic"/>
        <color theme="1"/>
        <sz val="11.0"/>
      </rPr>
      <t xml:space="preserve">Avance al cumplimiento del PESV: control de recorridos, control consumo de combustible mantenimiento de los vehículos de propiedad del IDIGER (pre operacionales, mantenimientos preventivos y correctivos y hojas de vida de vehiculos)
</t>
    </r>
    <r>
      <rPr>
        <rFont val="Century Gothic"/>
        <b/>
        <color theme="1"/>
        <sz val="11.0"/>
      </rPr>
      <t>GA-IG-04</t>
    </r>
  </si>
  <si>
    <t>FONDIGER : Combustible y vehiculos contratados
IDIGER: control de recorridos, mantenimiento de los vehículos de propiedad del IDIGER (pre operacionales, mantenimientos preventivos y correctivos y hojas de vida de vehiculos)</t>
  </si>
  <si>
    <t>Se diligenciaron los pre operacionales de los vehículos de la Entidad y el control de recorridos y de consumo de combustible</t>
  </si>
  <si>
    <t>Se evidencia el cumplimiento del indicador en el trimestre con los soportes presentados, Se reitera la recomendación del primer trimestre correspondiente a completar el análisis con el número de actividades programadas para el trimestre y las ejecutadas, colocar porcentajes de avance también, con el fin de ampliar la información de avance del indicador. Revisar el informe presentadp ya que la imagen no es muy calra preferible que se relice en un archivo excel.</t>
  </si>
  <si>
    <t>Seguimiento  a los consumos del 100 %  de  los servicios publicos</t>
  </si>
  <si>
    <r>
      <rPr>
        <rFont val="Century Gothic"/>
        <color theme="1"/>
        <sz val="11.0"/>
      </rPr>
      <t xml:space="preserve">Seguimiento Consumo de servicios públicos
</t>
    </r>
    <r>
      <rPr>
        <rFont val="Century Gothic"/>
        <b/>
        <color theme="1"/>
        <sz val="11.0"/>
      </rPr>
      <t>GA-IG-05</t>
    </r>
  </si>
  <si>
    <t>(Valor consumo  periodo anterior - valor consumo periodo actual)/valor consumo periodo anterior</t>
  </si>
  <si>
    <t>Seguimiento periodico y comparativo de consumos</t>
  </si>
  <si>
    <t>Se realizo el seguimiento al consumo de servicios públicos de acuerdo a los periodos de consumo establecidos por el operador del servicio y se realiza el comparativo con respecto al peridodo anterior, con el fin de tener datos que se reportan en los informes de austeridad del gasto y ambientales.</t>
  </si>
  <si>
    <t>Se evidencia el cumplimiento del indicador en el trimestre con los soportes presentados, se recomienda completar el análisis con los datos comparativos con respecto a los peridods anteriores y en los soportes evidenciar comparativos mediante graficas que permitan de ampliar la información de avance del indicador.</t>
  </si>
  <si>
    <t>Se realiza el seguimiento al consumo de servicios públicos de acuerdo a los periodos de consumo establecidos por el operador del servicio y se realiza el comparativo con respecto al peridodo anterior, con el fin de tener datos que se reportan en los informes de austeridad del gasto y ambientales.</t>
  </si>
  <si>
    <t>Se presenta el consolidado de consumos del 2022 al 2025, sin embargo el comparativos es de los años 2023 y 2024, revisar el calculo del indicador en la evidencias presentadas.</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</si>
  <si>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</si>
  <si>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</si>
  <si>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</si>
  <si>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</si>
  <si>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</si>
  <si>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GESTIÓN CONTRACTUAL</t>
  </si>
  <si>
    <t>Gestionar la adquisición de bienes y servicios para cumplir la misión y objetivos institucionales establecidos en los planes, programas y proyectos del IDIGER de acuerdo con la normatividad vigente</t>
  </si>
  <si>
    <t xml:space="preserve">OFICINA JURÍDICA </t>
  </si>
  <si>
    <r>
      <rPr>
        <rFont val="Arial"/>
        <color theme="1"/>
        <sz val="12.0"/>
      </rPr>
      <t xml:space="preserve">
</t>
    </r>
    <r>
      <rPr>
        <rFont val="Arial"/>
        <color theme="1"/>
        <sz val="12.0"/>
      </rPr>
      <t>379-Realizar el 100% de las acciones para el mejoramiento de la capacidad de gestión pública del sector ambient</t>
    </r>
    <r>
      <rPr>
        <rFont val="Arial"/>
        <color theme="1"/>
        <sz val="12.0"/>
      </rPr>
      <t>e</t>
    </r>
  </si>
  <si>
    <t xml:space="preserve">Adelantar el 100% de los procesos contractuales en el marco del plan anual de adquisiciones vigente.  </t>
  </si>
  <si>
    <r>
      <rPr>
        <rFont val="Arial"/>
        <color theme="1"/>
        <sz val="12.0"/>
      </rPr>
      <t xml:space="preserve">Número de estudios gestionados de mercado y de sector
</t>
    </r>
    <r>
      <rPr>
        <rFont val="Arial"/>
        <b/>
        <color theme="1"/>
        <sz val="12.0"/>
      </rPr>
      <t>GC-IG-02</t>
    </r>
  </si>
  <si>
    <t>(Número de estudios gestionados de mercado y sector / Número de solicitudes de estudio de mercado y sector radicados radicadas por el correo cpservicios2020idiger.gov.co) *100</t>
  </si>
  <si>
    <t>1. Estudios de mercado y de sector entregados a las dependencias para los diferentes procesos</t>
  </si>
  <si>
    <t xml:space="preserve">PROYECTO DE INVERSIÓN </t>
  </si>
  <si>
    <t>FONDIGER
FUNCIONAMIENTO
INVERSIÓN</t>
  </si>
  <si>
    <t>OFICINA JURÍDICA</t>
  </si>
  <si>
    <t>Se gestionaron todos los procesos a partir de la remisión de las solicitudes de cotización a los diferentes proveedores identificados en el  estudio de sector, se realizó el análisis de precios y los estudios de mercado, con el objetivo de determinar los presupuestos oficiales necesarios para los procesos de contratación en las diferentes áreas que así lo solicitaron.
Enero: 21 procesos gestionados
Febrero: 11 procesos gestionados
Marzo: 13 procesos gestionados</t>
  </si>
  <si>
    <t xml:space="preserve">Se presenta como soporte la base de datos de los procesos, es importante evidenciar como tal el producto establecido para el indicador con el fin de poder verificar el avance puntual del indicador, por lo tanto, se recomienda filtrar en la base presentada, lo estudios de mercado gestionados en el periodo de reporte.
Se reportan los procesos gestionados solo de enero y febrero en el análisis sin embargo no es claro si esta información corresponde a los estudios de mercado se recomienda ajustar la información para dar mayor claridad al avance del indicador.
</t>
  </si>
  <si>
    <t>Se gestionaron todos los procesos a partir de la remisión de las solicitudes de cotización a los diferentes proveedores identificados en el  estudio de sector, se realizó el análisis de precios y los estudios de mercado, con el objetivo de determinar los presupuestos oficiales necesarios para los procesos de contratación en las diferentes áreas que así lo solicitaron.
Abril: 11 estudios de mercado y 6 estudios de sector
Mayo: 14 estudios de mercado y 9 estudios de sector
Junio: 8 estudios de mercado y 12 estudios de sector
En el trimestre se  tramitaron 33 estudios de mercado y 27 estudios del sector</t>
  </si>
  <si>
    <t xml:space="preserve">Se presenta un análisis que permite entender el avance de los estudios de mercado y de sector en el trimestre, sin embargo, como soporte colocan la base de datos de ejecución de los contratos, es importante los contratos que tienen estudios de mercado gestionados en el periodo de reporte, lo pueden hacer en la misma base o especificar si esto se carga en el SECOP. Esto con el fin de poder verificar el cumplimiento del indicador.
Tener en cuenta que los soportes son de todo el trimestre solo se ven bases de datos de abril y mayo.
</t>
  </si>
  <si>
    <r>
      <rPr>
        <rFont val="Arial"/>
        <color theme="1"/>
        <sz val="12.0"/>
      </rPr>
      <t xml:space="preserve">
</t>
    </r>
    <r>
      <rPr>
        <rFont val="Arial"/>
        <color theme="1"/>
        <sz val="12.0"/>
      </rPr>
      <t>379-Realizar el 100% de las acciones para el mejoramiento de la capacidad de gestión pública del sector ambient</t>
    </r>
    <r>
      <rPr>
        <rFont val="Arial"/>
        <color theme="1"/>
        <sz val="12.0"/>
      </rPr>
      <t>e</t>
    </r>
  </si>
  <si>
    <r>
      <rPr>
        <rFont val="Arial"/>
        <color theme="1"/>
        <sz val="12.0"/>
      </rPr>
      <t xml:space="preserve"> Número de contratos gestionados
</t>
    </r>
    <r>
      <rPr>
        <rFont val="Arial"/>
        <b/>
        <color theme="1"/>
        <sz val="12.0"/>
      </rPr>
      <t xml:space="preserve">
GC-IG-01</t>
    </r>
  </si>
  <si>
    <t>(Número de contratos gestionados / Numero de solicitudes radicadas por el correo cpservicios2020idiger.gov.co) *100</t>
  </si>
  <si>
    <t xml:space="preserve">2, contratos gestionados, </t>
  </si>
  <si>
    <t>Se gestionaron en el periodo los contratos con recursos Idiger y Fondiger, efectuando observaciones a las áreas, y realizando los tramites correspondientes en secop2 y en el comité de contratación para llevar a cabo la suscripción de los contratos, a partir de las solicitudes radicadas por las áreas
Enero: 3 contratos
Febrero: 30 contratos
Marzo: 52 contratos</t>
  </si>
  <si>
    <t>Se presenta como soporte la base de datos de los procesos, se sugiere colocar una columna que indique en términos del estado del contrato las siguientes variables para verificar la gestión puntual de estos ( Variables: En proceso contractual, adjudicado, en ejecución, finalizado y liquidado), lo anterior es una recomendación para completar el soporte de información y poder filtrar la información más fácilmente, sin embargo el proceso decide si es pertinente ya que existe la columna "estado actual" que detalla por fechas lo que se ha realizado con el contrato.</t>
  </si>
  <si>
    <t>Se gestionaron en el periodo los contratos con recursos Idiger y Fondiger, efectuando observaciones a las áreas, y realizando los tramites correspondientes en secop2 y en el comité de contratación para llevar a cabo la suscripción de los contratos, a partir de las solicitudes radicadas por las áreas
Abril: 69 contratos 
Mayo: 66 contratos
Junio: 52 contratos
En el trimestre se gestionaron 187 contratos</t>
  </si>
  <si>
    <t>Se presenta como soporte la base de datos de los procesos, pero no se identifica en este archivo el estado del contrato acorde las variables requeridas del indicador las cuales son: Número de contratos gestionados / Número de solicitudes radicadas , se sugiere que mínimo la base tenga una columna de contratos radicados ( si o no) y Contratos gestionado ( si o no ) para que sea un soporte que permita evidenciar la ejecución del indicador.</t>
  </si>
  <si>
    <r>
      <rPr>
        <rFont val="Arial"/>
        <color theme="1"/>
        <sz val="12.0"/>
      </rPr>
      <t xml:space="preserve">
</t>
    </r>
    <r>
      <rPr>
        <rFont val="Arial"/>
        <color theme="1"/>
        <sz val="12.0"/>
      </rPr>
      <t>379-Realizar el 100% de las acciones para el mejoramiento de la capacidad de gestión pública del sector ambient</t>
    </r>
    <r>
      <rPr>
        <rFont val="Arial"/>
        <color theme="1"/>
        <sz val="12.0"/>
      </rPr>
      <t>e</t>
    </r>
  </si>
  <si>
    <r>
      <rPr>
        <rFont val="Arial"/>
        <color theme="1"/>
        <sz val="12.0"/>
      </rPr>
      <t xml:space="preserve">Número de Garantías Aprobadas
</t>
    </r>
    <r>
      <rPr>
        <rFont val="Arial"/>
        <b/>
        <color theme="1"/>
        <sz val="12.0"/>
      </rPr>
      <t>GC-IG-03</t>
    </r>
  </si>
  <si>
    <t>(Número de Garantías Aprobadas en Secop/ Número de contratos aprobado en la plataforma del secop II)*100</t>
  </si>
  <si>
    <t>3. Pólizas aprobadas</t>
  </si>
  <si>
    <t>Se aprobaron 85 pólizas para el inicio de contratos así:
Enero: 2
Febrero: 37
Marzo: 46</t>
  </si>
  <si>
    <t>No se realizó el respectivo análisis del indicador durante el periodo a reportar y tampoco se colocaron lo soportes respectivos.</t>
  </si>
  <si>
    <t>Se aprobaron 169 pólizas para el inicio de contratos así:
Abril: 67
Mayo: 59
Junio: 43</t>
  </si>
  <si>
    <t>Se realiza el análisis  respectivo de la información  acorde a las cantidad de pólizas aprobadas, sin embargo el proceso a la fecha de seguimiento de la segunda línea de defensa no presentó soportes al respecto.</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</si>
  <si>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</si>
  <si>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</si>
  <si>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</si>
  <si>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</si>
  <si>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</si>
  <si>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GESTIÓN JURÍDICA</t>
  </si>
  <si>
    <t>Ejercer la defensa de los intereses de la Entidad a través de la adecuada asesoría jurídica y representación judicial y extrajudicial encaminada a la prevención el daño antijurídico.</t>
  </si>
  <si>
    <t xml:space="preserve"> Fortalecer la implementación de las políticas del modelo integrado de planeación y gestión y los sistemas de gestión complementarios que soportan el cumplimiento de la misionalidad del IDIGER para el goce efectivo de los derechos de la ciudadanía.</t>
  </si>
  <si>
    <t xml:space="preserve">
379-Realizar el 100% de las acciones para el mejoramiento de la capacidad de gestión pública del sector ambiente </t>
  </si>
  <si>
    <t xml:space="preserve">Gestionar el 100% de los requerimientos jurídicos para la adquisición predial. </t>
  </si>
  <si>
    <r>
      <rPr>
        <rFont val="Arial"/>
        <color theme="1"/>
        <sz val="12.0"/>
      </rPr>
      <t xml:space="preserve">Porcentaje de avance en los  requerimientos jurídicos gestionados para la adquisición predial.
</t>
    </r>
    <r>
      <rPr>
        <rFont val="Arial"/>
        <b/>
        <color theme="1"/>
        <sz val="12.0"/>
      </rPr>
      <t>GJ-IG-01</t>
    </r>
  </si>
  <si>
    <t xml:space="preserve"> ( Número de requerimientos
juridicos gestionados  / Número de requerimientos jurídicos radicados) * 100</t>
  </si>
  <si>
    <t xml:space="preserve">1. Adquisición de predios ubicados en zonas de alto riesgo no mitigable. 
</t>
  </si>
  <si>
    <t xml:space="preserve">funcionamiento
Idiger
</t>
  </si>
  <si>
    <t>Desde el grupo de gestión predial de la Oficina Jurídica el número de requerimientos jurídicos gestionados mensualmente fueron los siguientes: 
Enero: 26
Febrero: 35
Marzo: 138</t>
  </si>
  <si>
    <t>Se presenta como soporte el informe de gestión, sin embargo no se reportó marzo, es muy importante que se realice este reporte con el fin de identificar el avance del indicador, para evidenciar el avance del indicador.</t>
  </si>
  <si>
    <t>Desde el grupo de gestión predial de la Oficina Jurídica el número de requerimientos jurídicos gestionados en el total del trimestre fueron 64, mensualmente discriminados así: 
Abril: 22
Mayo: 18
Junio: 24</t>
  </si>
  <si>
    <t>Se evidencia los requerimientos en el segundo trimestre del año con los soportes entregados. Sin embargo, no es claro en la base presentada de donde salen los 64, ya que en la hoja “Requerimientos gestionados” dice que los 64 mencionados son los radicados, no es claro si estos son los gestionados.</t>
  </si>
  <si>
    <t>Dar respuesta al 100% de los derechos de petición relacionados con gestión predial.</t>
  </si>
  <si>
    <r>
      <rPr>
        <rFont val="Arial"/>
        <color theme="1"/>
        <sz val="12.0"/>
      </rPr>
      <t xml:space="preserve">Porcentaje de avance de Derechos de petición con respuesta.
</t>
    </r>
    <r>
      <rPr>
        <rFont val="Arial"/>
        <b/>
        <color theme="1"/>
        <sz val="12.0"/>
      </rPr>
      <t>GJ-IG-02</t>
    </r>
  </si>
  <si>
    <t>(Número de peticiones con
respuesta / Número de peticiones solicitadas) * 100</t>
  </si>
  <si>
    <t xml:space="preserve">2. Cumplir con la normatividad relacionada con las respuestas a los derechos de petición. 
</t>
  </si>
  <si>
    <t>funcionamiento
Idiger
Fondiger</t>
  </si>
  <si>
    <t>Se han respondido los derechos de petición de forma oportuna una vez radicados en la Entidad, así:
Enero: 2
Febrero: 9
Marzo: 1</t>
  </si>
  <si>
    <t>Se evidencia el cumplimiento del indicador en el trimestre con los soportes presentados, el analisis relizado permite reconocer el estado del reporte y verificar su cumplimiento, sin mebargo no se reporto avance en la columna "R" correpondiente al mes de marzo.</t>
  </si>
  <si>
    <t>Se han respondido los derechos de petición de forma oportuna una vez radicados en la Entidad, así:
Abril: 11
Mayo: 5
Junio: 4</t>
  </si>
  <si>
    <t>Se evidencia el cumplimiento del indicador con el soporte presentado en el archivo RTA DERECHOS DE PETICIÓN Y REQUERIMIENTOS JUDICIALES- ABRIL-JUNIO 2025.</t>
  </si>
  <si>
    <t>Gestionar el 100% de los requerimientos jurídicos para el saneamiento predial</t>
  </si>
  <si>
    <r>
      <rPr>
        <rFont val="Arial"/>
        <color theme="1"/>
        <sz val="12.0"/>
      </rPr>
      <t xml:space="preserve">Porcentaje de avance de Requerimientos jurídicos atendidos para el saneamiento predial.
</t>
    </r>
    <r>
      <rPr>
        <rFont val="Arial"/>
        <b/>
        <color theme="1"/>
        <sz val="12.0"/>
      </rPr>
      <t>GJ-IG-03</t>
    </r>
  </si>
  <si>
    <t>(Requerimientos jurídicos para el
saneamiento predial trámitada / Requerimientos jurídicos para el
saneamiento predial solicitados) * 100</t>
  </si>
  <si>
    <t xml:space="preserve">3. Realizar el estudio de la viabilidad jurídica para el saneamiento predial requerido. 
</t>
  </si>
  <si>
    <t>Desde el grupo de gestión predial de la Oficina Jurídica el número de Requerimientos jurídicos para el saneamiento predial tramitados mensualmente fueron los siguientes: 
Enero: 4
Febrero: 4
Marzo: 3</t>
  </si>
  <si>
    <t>Desde el grupo de gestión predial de la Oficina Jurídica el número de Requerimientos jurídicos para el saneamiento predial tramitados fueron 31, mensualmente discriminados así: 
Abril: 11
Mayo: 7
Junio: 13</t>
  </si>
  <si>
    <t>Se presenta como soporte la misma base de información del indicador GJ-IG-01, pero no es claro cuales son los 31 requerimientos jurídicos para el saneamiento predial tramitados, se recomienda separar o filtrar la información correspondiente a la medición del indicador.</t>
  </si>
  <si>
    <t>Realizar el seguimiento del 100% los procesos judiciales.</t>
  </si>
  <si>
    <r>
      <rPr>
        <rFont val="Arial"/>
        <color theme="1"/>
        <sz val="12.0"/>
      </rPr>
      <t xml:space="preserve">Porcentaje de avance de Procesos judiciales con seguimiento. 
</t>
    </r>
    <r>
      <rPr>
        <rFont val="Arial"/>
        <b/>
        <color theme="1"/>
        <sz val="12.0"/>
      </rPr>
      <t>GJ-IG-04</t>
    </r>
  </si>
  <si>
    <t>(Número de actuaciones
Judiciales Tramitadas / Número de actuaciones
Judiciales Requeridas) * 100</t>
  </si>
  <si>
    <t xml:space="preserve">4. Acciones legales pertinentes en los tiempos establecidos.
</t>
  </si>
  <si>
    <t>Durante el primer trimestre del año, el grupo de defensa jurídica gestionó diferentes actuaciones judiciales, con un total de 33 trámites en enero, 25 en febrero y 12 en marzo</t>
  </si>
  <si>
    <t>Durante el primer trimestre del año, el grupo de defensa jurídica gestionó diferentes actuaciones judiciales, con un total de 67  trámites en 
Abril: 30
Mayo: 24
Junio: 13</t>
  </si>
  <si>
    <t>Se evidencia el cumplimiento del indicador con el soporte presentado en el informe PAI Defensa Judicial abril - junio 2025, se reconoce el analisis de la información en el soporte, lo cual sirve como ejemplo de analisis para los demas indicadores del proceso.</t>
  </si>
  <si>
    <t>Realizar el 100% de las asesorías jurídicas solicitadas por las áreas al interior del IDIGER.</t>
  </si>
  <si>
    <r>
      <rPr>
        <rFont val="Arial"/>
        <color theme="1"/>
        <sz val="12.0"/>
      </rPr>
      <t xml:space="preserve">Porcentaje de avance de Asesorías jurídicas atendidas. 
</t>
    </r>
    <r>
      <rPr>
        <rFont val="Arial"/>
        <b/>
        <color theme="1"/>
        <sz val="12.0"/>
      </rPr>
      <t>GJ-IG-05</t>
    </r>
  </si>
  <si>
    <t>(Número de asesorias realizadas / Número de asesorias solicitadas) * 100</t>
  </si>
  <si>
    <t xml:space="preserve">5. Atención a las requerimientos de Asesorías Jurídicas en los tiempos establecidos
</t>
  </si>
  <si>
    <t>En cuanto a la atención a los requerimientos de Asesorías Jurídicas, se atendieron 6 solicitudes en enero, 1 en febrero y 6 en marzo, cumpliendo con los tiempos establecidos.</t>
  </si>
  <si>
    <t>En cuanto a la atención a los requerimientos de Asesorías Jurídicas, se atendieron 9 solicitudes cumpliendo con los tiempos establecidos.en el trimestre así: 
Abril: 2
Mayo: 4
Junio: 3</t>
  </si>
  <si>
    <t>Se evidencia el cumplimiento del indicador con el soporte presentado en el archivo Asesorías Jurídicas abril- junio 2025, sin embargo en la base presentada se interpreta que se atendieron mas solicitudes, se sugiere verificar o especificar cuáles son las 9 Asesorías jurídicas del periodo a evaluar.</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</si>
  <si>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</si>
  <si>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</si>
  <si>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</si>
  <si>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</si>
  <si>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</si>
  <si>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FINANCIERA</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</si>
  <si>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</si>
  <si>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Gestión Financiera</t>
  </si>
  <si>
    <r>
      <rPr>
        <rFont val="Arial"/>
        <color theme="1"/>
        <sz val="12.0"/>
      </rPr>
      <t xml:space="preserve">Plan de trabajo anual área contable
</t>
    </r>
    <r>
      <rPr>
        <rFont val="Arial"/>
        <color theme="1"/>
        <sz val="14.0"/>
      </rPr>
      <t xml:space="preserve">
</t>
    </r>
    <r>
      <rPr>
        <rFont val="Century Gothic"/>
        <b/>
        <color theme="1"/>
        <sz val="14.0"/>
      </rPr>
      <t>GF-IG-01</t>
    </r>
  </si>
  <si>
    <t>∑ (porcentaje cumplimiento mensual)</t>
  </si>
  <si>
    <t>Estados Financieros, fiables verificables y razonables a los hechos económicos y financieros publicados de forma mensual en el link de transparencia</t>
  </si>
  <si>
    <t>Al corte del 1er trimestre, las  actividades programadas fueron ejecutadas con éxito en un 100%, siendo necesario aclarar que el cierre del 4 trimestre de 2024 se le dio cumplimiento con éxito el 28 de febrero 2025, cumpliendo de esta manera con los informes del cierre de vigencia 2024 y lo que se ha producido para el 2025, en el ejercicio contable, como presentación y pago de impuestos, actividades de control previo con revisión de órdenes de pago, nómina y seguridad social, así como los Estados Financieros.</t>
  </si>
  <si>
    <t>El proceso reporta el cumplimiento del plan de trabajo durante el primer trimestre, los soportes mencionan, se encuentran publicados y/o archivados acorde al ejercicio contable, es importante colocar el plan de trabajo establecido con el seguimiento correspondiente como soporte o su link de consulta para soportar el cumplimiento del indicador, así como el link o lugar donde se encuentran las evidencias por actividad.</t>
  </si>
  <si>
    <t>Durante el 2 trimestre 2025, Gestión Contable, luego de culminar el proceso de  reconocimiento, verificación, análisis y conciliación de las cifras producto de los insumos allegados por las areas de gestion,  dio cumplimiento en un 100%, respecto a la presentación de lo Estados Financieros, de manera mensual como trimestralmente presentados, de manera oportuna a las instancias de Control y Dirección.  Así mismo se dio estricto cumplimiento con la presentación y pago de los impuestos a cargo del IDIGER,  así como a la creación terceros y demás actividades que demanda el ejercicio Contable.  De otra parte se hace necesario aclarar que los Estados Financieros se sacan mes vencido los correspondientes al mes de mayo están en firma por parte de la dirección y los de junio se presentan el 31 de julio, una vez este suscritos se allegan a la carpeta.</t>
  </si>
  <si>
    <t>El proceso reporta el cumplimiento de actividades contables, se colocan como soporte los estados financieros IDIGER, FONDIGER sin embargo es importante colocar el plan de trabajo establecido con el seguimiento correspondiente como soporte o su link de consulta para soportar el cumplimiento del indicador, así como el link o lugar donde se encuentran las evidencias por actividad, si este no es el producto o se debe aclarar mejor la información de la formulación del indicador, se puede ajustar enviando un correo a la OAP para hacer las correcciones correspondientes.</t>
  </si>
  <si>
    <r>
      <rPr>
        <rFont val="Arial"/>
        <color theme="1"/>
        <sz val="11.0"/>
      </rPr>
      <t xml:space="preserve">Revisión y registro de documentos de ejecución presupuestal de vigencia, reserva y pasivo exigible de la Entidad IDIGER y FONDIGER
</t>
    </r>
    <r>
      <rPr>
        <rFont val="Arial"/>
        <b/>
        <color theme="1"/>
        <sz val="11.0"/>
      </rPr>
      <t xml:space="preserve">
</t>
    </r>
    <r>
      <rPr>
        <rFont val="Century Gothic"/>
        <b/>
        <color theme="1"/>
        <sz val="11.0"/>
      </rPr>
      <t>GF-IG-02</t>
    </r>
  </si>
  <si>
    <t>Número de documentos presupuestales registrados/Número de documentos presupuestales solicitados en el mes *100</t>
  </si>
  <si>
    <t>Documentos presupuestales emitidos</t>
  </si>
  <si>
    <t>Durante el trimestre se da tramite a todas las solicitudes de documentos presupúetales, las evidencia esta reposan en el aplicativo de control presupuestal BOGDATA y en la carpeta NAS Presupuesto/Presupuesto 2025</t>
  </si>
  <si>
    <t>El proceso reporta el cumplimiento  durante el primer trimestre, los soportes mencionan, se encuentran publicados y/o archivados acorde a los lineamientos presupuestales, sin embargo se puede colocar como soporte una muestra  o captura de pantalla de varios de los documentos para evidenciar el cumplimiento del indicador.</t>
  </si>
  <si>
    <t>Durante el trimestre se da trámite a todas las solicitudes de documentos presupuestales, las evidencias reposan en el aplicativo de control presupuestal BIG DATA y en la carpeta NAS Presupuesto/Presupuesto 2025.</t>
  </si>
  <si>
    <t>Se evidencia el cumplimiento del indicador con el análisis y evidencia presentada, es importante colocar el valor total de los documentos presupuestales registrados,  en el periodo con el fin de mostrar numéricamente la gestión que realiza el área.</t>
  </si>
  <si>
    <r>
      <rPr>
        <rFont val="Arial"/>
        <color theme="1"/>
        <sz val="12.0"/>
      </rPr>
      <t xml:space="preserve">Registro de la reprogramación de PAC
</t>
    </r>
    <r>
      <rPr>
        <rFont val="Century Gothic"/>
        <b/>
        <color theme="1"/>
        <sz val="11.0"/>
      </rPr>
      <t>GF-IG-03</t>
    </r>
  </si>
  <si>
    <t>Registro de reprogramacion de PAC/ las solicitudes de reprogramacion de PAC *100</t>
  </si>
  <si>
    <t xml:space="preserve">Registro de la Reprogramación Anual Mensualizada de Caja (PAC) </t>
  </si>
  <si>
    <t>Funcionamiento e Inversion</t>
  </si>
  <si>
    <t>En el trimestre se tramitaron todas la reprogramaciones y solicitudes de compensación realizadas por las areas ejecutoras, las evidencia reposan en el aplicativo Hacendario de PAC BOGDATA</t>
  </si>
  <si>
    <t>El proceso reporta el cumplimiento durante el primer trimestre, los soportes mencionan, se encuentran publicados en el aplicativo BOGDATA, sin embargo se puede colocar como soporte una muestra  o captura de pantalla de las reprogramaciones tramitadas para evidenciar el cumplimiento del indicador.</t>
  </si>
  <si>
    <t>Durante el trimestre se da trámite a todas las solicitudes de documentos presupuestales, las evidencias reposan en el aplicativo de control presupuestal BOG DATA y en la carpeta NAS Presupuesto/Presupuesto 2025.</t>
  </si>
  <si>
    <t>Revisar las evidencias presentadas ya que se presentan los informes de ejecución del presupuesto en gastos e inversiones, sin embargo, el indicador es con respecto a reprogramaciones PAC o especificar en análisis que las reprogramaciones corresponden a alguna de las columnas de los informes del presupuesto presentados. Es importante colocar el valor total y las cantidad de reprogramaciones realizadas en el periodo, con el fin de mostrar numéricamente la gestión que realiza el área.</t>
  </si>
  <si>
    <r>
      <rPr>
        <rFont val="Arial"/>
        <color theme="1"/>
        <sz val="12.0"/>
      </rPr>
      <t xml:space="preserve">Porcentaje de modificaciones presupuestales realizadas
</t>
    </r>
    <r>
      <rPr>
        <rFont val="Century Gothic"/>
        <b/>
        <color theme="1"/>
        <sz val="12.0"/>
      </rPr>
      <t>GF-IG-04</t>
    </r>
  </si>
  <si>
    <t>Número de modificaciones presupuestales realizadas/ Total de modificaciones solcitadas en el periodo *100</t>
  </si>
  <si>
    <t>Modificaciones presupuestales registradas</t>
  </si>
  <si>
    <t>En el trimestre se tramitaron todas las modificaciones presupuestales solicitadas por las areas ejecutoras, las evidencias se archivan en la carpeta NAS Presupuesto2/2025/modificaciones</t>
  </si>
  <si>
    <t>El proceso reporta el cumplimiento  durante el primer trimestre, los soportes mencionan, se encuentran archivados en la carpeta NAS, sin embargo se puede colocar como soporte una muestra  o captura de pantalla de varias de las modificaciones tramitadas para evidenciar el cumplimiento del indicador.</t>
  </si>
  <si>
    <t>En el trimestre se tramitaron todas las modificaciones presupuestales solicitadas por las áreas ejecutoras, las evidencias se archivan en la carpeta NAS Presupuesto 2/2025/modificaciones</t>
  </si>
  <si>
    <t>Se presentan los informes de ejecución del presupuesto en gastos e inversiones como evidencia, se puede especificar en el análisis que el soporte corresponde  a la columna modificaciones para poder verificar el cumplimiento del indicador. Es importante colocar el valor total y la cantidad de modificaciones  realizadas en el periodo, con el fin de mostrar numéricamente la gestión que realiza el área.</t>
  </si>
  <si>
    <r>
      <rPr>
        <rFont val="Arial"/>
        <color theme="1"/>
        <sz val="12.0"/>
      </rPr>
      <t xml:space="preserve">Porcentaje de ordenes de pago IDIGER y FONDIGER giradas en el mes
</t>
    </r>
    <r>
      <rPr>
        <rFont val="Century Gothic"/>
        <b/>
        <color theme="1"/>
        <sz val="11.0"/>
      </rPr>
      <t>GF-IG-05</t>
    </r>
  </si>
  <si>
    <t>Número de órdenes de Pago giradas en el mes/  Total de órdenes de pago radicadas correctamente por los contratistas*100</t>
  </si>
  <si>
    <t>Órdenes de Pago IDIGER y FONDIGER giradas en el mes</t>
  </si>
  <si>
    <t>En el trimestre se tramitaron y pagaron el 100% de las solicitudes de pago IDIGER y FONDIGER que fueron radicadas correctamente, con el lleno de los requisitos para su pago. Se hizo devolución, dentro de cada mes, de las solicitudes de pago que no cumplieron con todos los requisitos para su pago.</t>
  </si>
  <si>
    <t>Se evidencia el tramite de de las solicitudes de pago, sin embargo se recomienda colocar el total de solicitudes devueltas en el analisis para que se refleje la dinamica del indicador.</t>
  </si>
  <si>
    <t>En el trimestre se tramitaron y pagaron el 100% de las solicitudes de pago IDIGER (638 OPS) y FONDIGER (842 OPS) que fueron radicadas correctamente, con el lleno de los requisitos para su pago. 
Se hizo devolución, dentro de cada mes, de las solicitudes de pago que no cumplieron con todos los requisitos para su pago (344).
Los soportes se encuentran en el NAS en la carpeta Pagos/Ordenes de pago PDF 2025, se anexan las mismas carpetas y dos archivos de CONTROL PAGOS 2025 IDIGER Y FONDIGER</t>
  </si>
  <si>
    <t>Se evidencial el cumplimiento del indicador en segundo trimestre el año, con los soportes presentados. Es importante colocar en el analisis el valor total y la cantidad de pagos  realizadoss en el periodo, con el fin de mostrar numéricamente la gestión que realiza el área.</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</si>
  <si>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</si>
  <si>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</si>
  <si>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</si>
  <si>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</si>
  <si>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</si>
  <si>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GESTION DOCUMENTAL</t>
  </si>
  <si>
    <t>Gestion Documental</t>
  </si>
  <si>
    <r>
      <rPr>
        <rFont val="Arial"/>
        <color theme="1"/>
        <sz val="12.0"/>
      </rPr>
      <t xml:space="preserve">Porcentaje de actividades ejecutadas en el cronograma del Plan Institucional de Archivos - PINAR
</t>
    </r>
    <r>
      <rPr>
        <rFont val="Arial"/>
        <color theme="1"/>
        <sz val="14.0"/>
      </rPr>
      <t xml:space="preserve">
</t>
    </r>
    <r>
      <rPr>
        <rFont val="Century Gothic"/>
        <b/>
        <color theme="1"/>
        <sz val="14.0"/>
      </rPr>
      <t>GD-IG-01</t>
    </r>
  </si>
  <si>
    <t>Actividades realizadas/actividades programadas *100</t>
  </si>
  <si>
    <t xml:space="preserve">Cronograma del Plan Institucional de Archivos - PINAR ejecutado </t>
  </si>
  <si>
    <t>Funcionamiento e inversion</t>
  </si>
  <si>
    <t>Dadas las actividades programadas para el periodo se avanzo en la elaboracion del documento Banco Terminologico en un 90%, toda vez, la fecha limite de entrega del documento en su version final para aprobacion es el 30-04-2025, Asi mismo, si bien se gestiono de manera efectiva el anexo tecnico con la oficina TIC para la adquisicion del SGDEA, se presenta retrasos en el proceso general dada la inexistencia de ofertas economicas que debe ubicar y presentar la oficina TIC.</t>
  </si>
  <si>
    <t>Se evidencia el cumplimiento del indicador en el trimestre con los soportes presentados, se recomienda completar el análisis con el número de actividades programadas para el trimestre y las ejecutadas, colocar porcentajes de avance también, con el fin de ampliar la información de avance del indicador. 
Por otro lado si este reporte del Plan lo estan relizando en el Drive de los Planes Decreto 612, pueden colocar el link  de este, en el campo de analisis ( columna U) para que no tengan que hacer doble reporte.</t>
  </si>
  <si>
    <t>Dadas las actividades programadas se confirma:
1, Se elaboro el documento Banco Terminologico-BANTER, aprobado por la instancia de gestion documental de fecha 07-05-2025.
2. Se actualizaron los formatos TRD acuerdo 07, aprobadas por la instancia de gestion documental en fecha 07-05-2025 y por el CIGD, pero el acta del Comite aun no ha sido entregada por la OAP, lo que ha retrasado e imposibilitado la radicacion de las TRD ante el Comite de Archivos Distrital.
3. La adquisicion del SGDEA no refleja avances, toda vez, la oficina TIC no ha entregado ofertas comerciales para el analisis y tramite correspondiente.</t>
  </si>
  <si>
    <t>Se presentan los soportes de las actividades realizadas, se reitera la recomendación de completar el análisis con el número de actividades programadas para el trimestre y las ejecutadas, colocar porcentajes de avance también, con el fin de ampliar la información de avance del indicador. 
Por otro lado si este reporte del Plan lo estan relizando en el Drive de los Planes Decreto 612, pueden colocar el link  de este, en el campo de analisis ( columna U) para que no tengan que hacer doble reporte.
En cuanto al acta del CIGD pendiente ya se entregó firmada al proceso de Gestión documental con el fin de que  puedan realizar la gestion ante el Comite de Archivos Distrital.</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</si>
  <si>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</si>
  <si>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</si>
  <si>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</si>
  <si>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</si>
  <si>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</si>
  <si>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Atencion a la ciudadania</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</si>
  <si>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</si>
  <si>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r>
      <rPr>
        <rFont val="Arial"/>
        <color rgb="FF000000"/>
        <sz val="12.0"/>
      </rPr>
      <t>8079-</t>
    </r>
    <r>
      <rPr>
        <rFont val="Arial"/>
        <color rgb="FF000000"/>
        <sz val="12.0"/>
      </rPr>
      <t>Fortalecer 100 % de los procesos misionales, a través del desarrollo de las políticas de gestión y desempeño por parte de los procesos estratégicos, de apoyo y de evaluación.</t>
    </r>
  </si>
  <si>
    <r>
      <rPr>
        <rFont val="Arial"/>
        <color theme="1"/>
        <sz val="12.0"/>
      </rPr>
      <t xml:space="preserve">Porcentaje de actividades ejecutadas para la elaboración del Documento de caracterización ciudadanos - usuarios - grupos de interés que interactuaron con la entidad mediante solicitudes orientación o peticiones a través del grupo atención a la ciudadanía en la vigencia de 2024
</t>
    </r>
    <r>
      <rPr>
        <rFont val="Arial"/>
        <b/>
        <color theme="1"/>
        <sz val="12.0"/>
      </rPr>
      <t>AC-IG-01</t>
    </r>
  </si>
  <si>
    <t>∑ (porcentaje cumplimiento)</t>
  </si>
  <si>
    <t>Documento de caracterización ciudadano</t>
  </si>
  <si>
    <t>Proyecto de inversión No. 8079</t>
  </si>
  <si>
    <r>
      <rPr>
        <rFont val="Arial"/>
        <color rgb="FF000000"/>
        <sz val="12.0"/>
      </rPr>
      <t>8079-</t>
    </r>
    <r>
      <rPr>
        <rFont val="Arial"/>
        <color rgb="FF000000"/>
        <sz val="12.0"/>
      </rPr>
      <t>Fortalecer 100 % de los procesos misionales, a través del desarrollo de las políticas de gestión y desempeño por parte de los procesos estratégicos, de apoyo y de evaluación.</t>
    </r>
  </si>
  <si>
    <t>Para el cumplimiento de la meta, durante este periodo se adelantaron las siguientes actividades:
1.Unificación y Revisión de base:
* Descarga las fuentes de información como: CORDIS, Módulo PQRS, Modulo de Atención a la ciudadania
* Avance Unificacion de terminos en todas las columnas.
*Avance en la Clasificacion correcta de la informacion.</t>
  </si>
  <si>
    <t>Se evidencia el cumplimiento del indicador acorde a lo progrmado para el trimestre y en el analisis detallan con claridad el avance de la caracterización de usuarios.</t>
  </si>
  <si>
    <r>
      <rPr>
        <rFont val="Century Gothic"/>
        <color theme="1"/>
        <sz val="11.0"/>
      </rPr>
      <t xml:space="preserve">Para el cumplimiento de la meta, durante este periodo se adelantaron las siguientes actividades:
</t>
    </r>
    <r>
      <rPr>
        <rFont val="Century Gothic"/>
        <b/>
        <color theme="1"/>
        <sz val="11.0"/>
      </rPr>
      <t>2.Análisis de Datos</t>
    </r>
    <r>
      <rPr>
        <rFont val="Century Gothic"/>
        <color theme="1"/>
        <sz val="11.0"/>
      </rPr>
      <t xml:space="preserve">
Ajuste de tablas dinamicas
 - Actualizacion de las tablas dinamicas.
 - Actualizacion de los graficos
 - Actualizacion de cuadros informativos
</t>
    </r>
    <r>
      <rPr>
        <rFont val="Century Gothic"/>
        <b/>
        <color theme="1"/>
        <sz val="11.0"/>
      </rPr>
      <t>3. Elaboración del Documento</t>
    </r>
    <r>
      <rPr>
        <rFont val="Century Gothic"/>
        <color theme="1"/>
        <sz val="11.0"/>
      </rPr>
      <t xml:space="preserve">
</t>
    </r>
    <r>
      <rPr>
        <rFont val="Century Gothic"/>
        <b/>
        <color theme="1"/>
        <sz val="11.0"/>
      </rPr>
      <t xml:space="preserve">4.Envío de documento para aprobación 
</t>
    </r>
    <r>
      <rPr>
        <rFont val="Century Gothic"/>
        <color theme="1"/>
        <sz val="11.0"/>
      </rPr>
      <t xml:space="preserve">- Documento aprobado por la subdirectora Corporativa en reunion  presencial
</t>
    </r>
    <r>
      <rPr>
        <rFont val="Century Gothic"/>
        <b/>
        <color theme="1"/>
        <sz val="11.0"/>
      </rPr>
      <t>5.Solicitud diagramación y publicación</t>
    </r>
    <r>
      <rPr>
        <rFont val="Century Gothic"/>
        <color theme="1"/>
        <sz val="11.0"/>
      </rPr>
      <t xml:space="preserve">
- Diagramación de la información por parte de la oficina de comunicaciones. 
- Publicación del documento en la página web de la entidad el 3 de junio de 2025.https://www.idiger.gov.co/caracterizacion-de-usuarios
- Socialzación mediante correo electrónico del 13 de junio de 2025 ante el director,  subdirectores, jefes de oficina y colaboradores. 
</t>
    </r>
    <r>
      <rPr>
        <rFont val="Century Gothic"/>
        <b/>
        <color theme="1"/>
        <sz val="11.0"/>
      </rPr>
      <t>Lo que daria por finalizada la actividad</t>
    </r>
  </si>
  <si>
    <t xml:space="preserve">Se evidencia el cumplimiento del indicador en el 2025  y en el análisis detallan con claridad el cumplimiento de la caracterización de usuarios.
</t>
  </si>
  <si>
    <r>
      <rPr>
        <rFont val="Arial"/>
        <color rgb="FF000000"/>
        <sz val="12.0"/>
      </rPr>
      <t>8079-</t>
    </r>
    <r>
      <rPr>
        <rFont val="Arial"/>
        <color rgb="FF000000"/>
        <sz val="12.0"/>
      </rPr>
      <t>Fortalecer 100 % de los procesos misionales, a través del desarrollo de las políticas de gestión y desempeño por parte de los procesos estratégicos, de apoyo y de evaluación.</t>
    </r>
  </si>
  <si>
    <r>
      <rPr>
        <rFont val="Arial"/>
        <color theme="1"/>
        <sz val="12.0"/>
      </rPr>
      <t xml:space="preserve">Grado de satisfacción de la ciudadanía sobre la atención recibida en el punto de servicio de la entidad.
</t>
    </r>
    <r>
      <rPr>
        <rFont val="Arial"/>
        <b/>
        <color theme="1"/>
        <sz val="12.0"/>
      </rPr>
      <t>AC-IG-02</t>
    </r>
  </si>
  <si>
    <t>Porcentaje de encuestas con calificación 4-5 / encuestas realizadas *100</t>
  </si>
  <si>
    <t xml:space="preserve">
Encuestas diligenciadas mensualmente por los ciudadano(a)s</t>
  </si>
  <si>
    <r>
      <rPr>
        <rFont val="Arial"/>
        <color rgb="FF000000"/>
        <sz val="12.0"/>
      </rPr>
      <t>8079-</t>
    </r>
    <r>
      <rPr>
        <rFont val="Arial"/>
        <color rgb="FF000000"/>
        <sz val="12.0"/>
      </rPr>
      <t>Fortalecer 100 % de los procesos misionales, a través del desarrollo de las políticas de gestión y desempeño por parte de los procesos estratégicos, de apoyo y de evaluación.</t>
    </r>
  </si>
  <si>
    <t xml:space="preserve">Durante este periodo se recibieron 67 encuestas por parte de la ciudadanía
Enero de 2025 - 10 encuestas de percepción diligencias y tabuladas ( 8 presenciales y 2 virtuales)
Febrero de 2025 - 25 encuestas de percepción diligencias  y tabuladas ( 24 presenciales y  1 virtual) 
Marzo de 2025 -  32 encuestas de percepción diligencias y tabuladas ( 27 presenciales y 6  virtuales) </t>
  </si>
  <si>
    <t>Se evidencia el cumplimiento del indicador acorde a lo progrmado para el trimestre y en el analisis detallan con claridad las encuestas recibidas con calificación 4-5  por parte de la ciudadania.</t>
  </si>
  <si>
    <t xml:space="preserve">Durante este periodo se recibieron 91 encuestas por parte de la ciudadanía
Abril de 2024 - 23 encuestas de percepción diligencias y tabuladas (21 presenciales y 3 virtuales) 
Mayo de 2024 - 25 encuestas de percepción diligencias y tabuladas( 23 presenciales y 2 virtuales) 
Junio de 2024 -43 encuestas de percepción diligencias y tabuladas (42 presenciales y  1 virtual) </t>
  </si>
  <si>
    <t>Se evidencia el cumplimiento del indicador acorde a lo programado para el trimestre y en el análisis detallan con claridad las encuestas recibidas con calificación 4-5  por parte de la ciudadanía. ¿Con respecto al tema la pregunta es si de las 91 recibidas todas tienen calificación 4-5? si es así especificar en análisis, si no aclarar del total de recibidas cuantas tienen esta calificación.</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</si>
  <si>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</si>
  <si>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</si>
  <si>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</si>
  <si>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</si>
  <si>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</si>
  <si>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Control Disciplinarío</t>
  </si>
  <si>
    <t>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t>
  </si>
  <si>
    <t>Jefe Oficina Control Disciplinario</t>
  </si>
  <si>
    <t xml:space="preserve">3. Fortalecer 100 % de los procesos misionales, a través del desarrollo de las políticas de gestión y desempeño por parte de los procesos estratégicos, de apoyo y de evaluación.	</t>
  </si>
  <si>
    <r>
      <rPr>
        <rFont val="Arial"/>
        <color theme="1"/>
        <sz val="12.0"/>
      </rPr>
      <t xml:space="preserve">Evaluar el 100% de las quejas, informes y/o noticias disciplinarias que sean allegadas a la Oficina de Control Disciplinario Interno. 
</t>
    </r>
    <r>
      <rPr>
        <rFont val="Arial"/>
        <b/>
        <color theme="1"/>
        <sz val="12.0"/>
      </rPr>
      <t>CDI-IG-01</t>
    </r>
  </si>
  <si>
    <t xml:space="preserve">Número de quejas, informes y/o noticias  disciplinarias evaluadas / Número de quejas, informes y/o noticias disciplinarias recibidas </t>
  </si>
  <si>
    <t xml:space="preserve">Proyecciòn de Auto de Indagación previa, Autos Inhibitorios, Autos Remisorios, Autos de Apertura de Investigación Disciplinaria, acorde a las etapas y tiempos establecidos en la norma Codigo General Disciplinario (Ley 1952 de 2019)
Nota: No requiere plan de trabajo porque se realiza acorde a lo ordenado en la Ley 1952 de 2019 pues es allì donde se establece las etapas procesales junto con los tiempos.
</t>
  </si>
  <si>
    <t xml:space="preserve">Proyecto 8079 </t>
  </si>
  <si>
    <t xml:space="preserve">Recursos de inversión proyecto 8079 y recursos de funcionamiento </t>
  </si>
  <si>
    <t xml:space="preserve">Oficina de Control Disciplinario Interno </t>
  </si>
  <si>
    <t>Para el cumplimiento de la meta, durante este primer trimestre se adelantó la evaluación de las quejas, informes y/o noticias disciplinarias que se allegarón a la Oficina de Control Disciplinario Interno mediante una decisiòn, como lo es; un Auto de Indagación previa, Auto Inhibitorio, Auto Remisorio, Auto de Apertura de Investigación Disciplinaria, lo anterior acorde a las etapas y tiempos establecidos en la norma Còdigo General Disciplinario (Ley 1952 de 2019). 
Es de resaltar que, en el presente trimestre se recibieron un total de 23 quejas, informes y/o noticias disciplinarias y estas mismas fueron evaluadas en su totalidad cumpliendo así con el indicar propuesto del 100%</t>
  </si>
  <si>
    <t>Se evidencia el cumplimiento del indicador acorde a lo progrmado para el trimestre y en el analisis detallan con claridad el avance durante el periodo.</t>
  </si>
  <si>
    <t>Para el cumplimiento de la meta, durante este segundo  trimestre se adelantó la evaluación de las quejas, informes y/o noticias disciplinarias que se allegarón a la Oficina de Control Disciplinario Interno mediante una decisiòn, como lo es;  Auto de Indagación previa, Auto Inhibitorio, Auto Remisorio, Auto de Apertura de Investigación Disciplinaria, lo anterior acorde a las etapas y tiempos establecidos en la norma Còdigo General Disciplinario (Ley 1952 de 2019). 
Es de resaltar que, en el presente trimestre se recibieron un total de catorce (14) quejas, informes y/o noticias disciplinarias y estas mismas fueron evaluadas en su totalidad cumpliendo así con el indicar propuesto del 100%</t>
  </si>
  <si>
    <r>
      <rPr>
        <rFont val="Arial"/>
        <color theme="1"/>
        <sz val="12.0"/>
      </rPr>
      <t xml:space="preserve">Impulsar y  Evaluar el 100% de los procesos disciplinarios que conforme al Còdigo General Disciplinario se encuentren pendientes de decisión de fondo o de trámite
</t>
    </r>
    <r>
      <rPr>
        <rFont val="Arial"/>
        <b/>
        <color theme="1"/>
        <sz val="12.0"/>
      </rPr>
      <t>CDI-IG-02</t>
    </r>
  </si>
  <si>
    <t xml:space="preserve">
 Expedientes Disciplinarios Impulsados y evaluados / Expedientes Disciplinarios en etapa de decisión de fondo o de tramite
</t>
  </si>
  <si>
    <t>Proyecciòn de Auto de Archivo, Auto de Pliego de Cargos, Auto de Acumulación Procesal, Auto de Incorporación, Auto de  Apertura de Investigación, Auto Remisorio, Auto que decreta pruebas de oficio, Auto que designa defensor de oficio, Auto que reconoce personaría a los abogados de confianza, Auto de solicitud de copias, Auto que decide solicitud de nulidad, Auto que decide solicitud de pruebas, Auto que resuelve recurso, entre otros; acorde a las etapas y tiempos establecidos en la norma Codigo General Disciplinario (Ley 1952 de 2019)
Nota: No requiere plan de trabajo porque se realiza acorde a lo ordenado en la Ley 1952 de 2019 pues es allì donde se establece las etapas procesales junto con los tiempos.</t>
  </si>
  <si>
    <t xml:space="preserve">Recursos de inversión proyecto 8079 y recursos de  funcionamiento </t>
  </si>
  <si>
    <t>Para el cumplimiento de la meta, durante este primer trimestre se adelantó la evaluación de los procesos disciplinarios que se encuentran en la etapa de instrucción realizando la proyección de las decisiones que conforme al proceso disciplinario ya se puede evaluar e impulsar. Acorde a lo anterior, se realizó la evaluación a los expedientes disciplinarios y cumpliendo con el procedimiento establecido en el Código General Disciplinario se impulsó un total de 11 decisiones mediante autos de trámite y de fondo, cumpliendo así con el indicar propuesto del 100%</t>
  </si>
  <si>
    <t>Para el cumplimiento de la meta, durante este segundo trimestre se adelantó la evaluación de los procesos disciplinarios que se encuentran en la etapa de instrucción realizando la proyección de las decisiones que conforme al proceso disciplinario ya se puede evaluar e impulsar. Acorde a lo anterior, se realizó la evaluación a los expedientes disciplinarios y cumpliendo con el procedimiento establecido en el Código General Disciplinario se impulsó un total de Veintiuno (21) decisiones mediante autos de trámite y de fondo, cumpliendo así con el indicar propuesto del 100%</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</si>
  <si>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</si>
  <si>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r>
      <rPr>
        <rFont val="Arial"/>
        <b/>
        <color theme="1"/>
        <sz val="14.0"/>
      </rPr>
      <t xml:space="preserve">Código: </t>
    </r>
    <r>
      <rPr>
        <rFont val="Arial"/>
        <b val="0"/>
        <color theme="1"/>
        <sz val="14.0"/>
      </rPr>
      <t>DE-FT-53</t>
    </r>
  </si>
  <si>
    <r>
      <rPr>
        <rFont val="Arial"/>
        <b/>
        <color theme="1"/>
        <sz val="14.0"/>
      </rPr>
      <t xml:space="preserve">Versión: </t>
    </r>
    <r>
      <rPr>
        <rFont val="Arial"/>
        <b val="0"/>
        <color theme="1"/>
        <sz val="14.0"/>
      </rPr>
      <t>13</t>
    </r>
  </si>
  <si>
    <r>
      <rPr>
        <rFont val="Arial"/>
        <b/>
        <color theme="1"/>
        <sz val="14.0"/>
      </rPr>
      <t xml:space="preserve">Página: </t>
    </r>
    <r>
      <rPr>
        <rFont val="Arial"/>
        <b val="0"/>
        <color theme="1"/>
        <sz val="14.0"/>
      </rPr>
      <t>2 de 2</t>
    </r>
  </si>
  <si>
    <r>
      <rPr>
        <rFont val="Arial"/>
        <b/>
        <color theme="1"/>
        <sz val="14.0"/>
      </rPr>
      <t xml:space="preserve">Vigente desde: </t>
    </r>
    <r>
      <rPr>
        <rFont val="Arial"/>
        <b val="0"/>
        <color theme="1"/>
        <sz val="14.0"/>
      </rPr>
      <t xml:space="preserve"> 05/03/2025</t>
    </r>
  </si>
  <si>
    <t>Evaluación Independiente</t>
  </si>
  <si>
    <t xml:space="preserve">Evaluar la eficacia y eficiencia del Sistema de Control Interno de la entidad 1,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 </t>
  </si>
  <si>
    <t>Jefe Control Interno</t>
  </si>
  <si>
    <t xml:space="preserve">OBJETIVO ESTRATÉGICO
</t>
  </si>
  <si>
    <t>Realizar el 100% de las actividades programadas en el Plan Anual de Auditorias vigencia 2025.</t>
  </si>
  <si>
    <r>
      <rPr>
        <rFont val="Arial"/>
        <color theme="1"/>
        <sz val="12.0"/>
      </rPr>
      <t xml:space="preserve">Porcentaje de cumplimiento del Plan Anual de auditoria asociado a la ejecucion de las actividades planificadas  por la OCI 
</t>
    </r>
    <r>
      <rPr>
        <rFont val="Arial"/>
        <b/>
        <color theme="1"/>
        <sz val="12.0"/>
      </rPr>
      <t>EI-IG-01</t>
    </r>
  </si>
  <si>
    <t xml:space="preserve">Actividades ejecutadas asociadas al PAA
----------------------------------------------------------------
Número de Actividades programadas asociadas al PAA
</t>
  </si>
  <si>
    <t>Informes de auditoría, informes de ley, seguimientos especiales, seguimientos de Gestión, evaluación de los controles para los riesgos de corrupción y gestion, elaborados, comunicados y publicados durante   la vigencia 2025.</t>
  </si>
  <si>
    <t>PLAN ANUAL DE AUDITORIA</t>
  </si>
  <si>
    <t>Recurso humano de planta y contratistas de prestación de servicios.</t>
  </si>
  <si>
    <t>Oficina de Control Interno</t>
  </si>
  <si>
    <t>La OCI ha cumplido con el 100% de las actividades planificadas para el primer trimestre de 2025, En enero se ejecutaron las siguientes actividades:  (1) Informe de evaluación independiente del estado del sistema de control interno.  (2) Informe semestral de seguimiento a los instrumentos técnicos y administrativos que hacen parte de la función de auditoría interna en el marco del Sistema de Control Interno (3) Evaluación por Dependencias. Ley 909 de 2004 Articulo 39. Decreto 1083 de 2015 Artículo 2.2.21.4.9.  (4) INFORME DE AUSTERIDAD EN EL GASTO , (5)  Informe de Planes de mejoramiento entes externos de control y planes de mejoramiento internos.   (6) seguimiento mensual a planes de mejoramiento en aplicativo CHIE.
Para febrero se ejecutaron las siguientes actividades: (1) INFORME PQRS: LEY 1474 DE 2011 ARTICULO 76 (2)INFORME ANUAL CONTROL INTERNO CONTABLE. RESOLUCION 193 DE 2016 ART 3, (3) INFORME DERECHOS DE AUTOR . (4)Informe sobre Detrimentos Patrimoniales, (5)Informe de la Oficina de Control Interno (6)REndicion cuenta Anual de Contraloria.(7)Seguimientos planes de mejoramiento CHIE
Para el mes de marzo se ejecutaron la sigueintes actividades: (1) Auditoría Interna de Gestión Reducción del Riesgo y Adaptación al Cambio Climático
GR-PD-08 Procedimiento de educación para la reducción del riesgo y adaptación al cambio climático V6, (2) Informe final de auditoría del DECRETO 2157 DE 2017 Por medio del cual se adoptan directrices generales para la elaboración del plan de gestión del riesgo de desastres de las entidades públicas y privadas en el marco del artículo 42 de la Ley 1523 de 2012. (3)Informe final al PROGRAMA DE TRANSPARENCIA Y ETICA PUBLICA PTEP. DECRETO 1122 DE 2024.
(4) Seguimiento mensual a planes de mejoramiento. (5)Informe de SEGUIMIENTO MAPA DE RIESGOS DE CORRUPCIÓN, GESTIÓN Y DE SEGURIDAD DE LA INFORMACIÓN III CUATRIMESTRE 2024.</t>
  </si>
  <si>
    <t>Se evidencia el cumplimiento del indicador acorde a lo programado para el trimestre y en el analisis detallan con claridad el avance durante el periodo.</t>
  </si>
  <si>
    <t>La Oficina de Control Interno (OCI) ha cumplido al 100% con las actividades programadas para el segundo trimestre de 2025, conforme al siguiente detalle:  (1) Auditoría Interna de Gestión Manejo de Emergencias y Desastres  PA-PD-03 Sistema de alerta Bogotá - decisiones previas para la respuesta.  (2) Auditoría Interna de Gestión al proceso de Conocimiento del Riesgo y Efectos del Cambio Climático, procedimiento CR-PD-03  conceptos técnicos de legalización, regularización, actualización y planes parciales V4 (3) INFORME DE AUSTERIDAD EN EL GASTO DECRETO 1068 DE 2015 ARTÍCULO 2.8.4.8.2.. Decreto 1083 de 2015 Artículo 2.2.21.4.9. (4) seguimiento mensual a planes de mejoramiento en aplicativo CHIE.
Para el mes de mayo  se llevó a cabo (1) la medición del modelo estándar de control interno. Decreto 1083 de 2015 artículo 2.2.23.3 formulario único de reporte y avance de gestión – FURAG, actividad asociada al Rol de Evaluacion y seguimiento, (2) de igual menera se realiza seguimiento mensual a planes de mejoramiento y (3) se consolidó el informe de verificación de los planes de que trata el Decreto 612 de 2018, los cuales son:
▪ Plan Institucional de Archivos PINAR                 ▪ Plan Anual de Adquisiciones
▪ Plan Anual de Vacantes                                        ▪ Plan de Trabajo Anual en Seguridad y Salud en el Trabajo
▪ Plan Estratégico de Recursos Humanos            ▪ Plan Institucional de Capacitación
▪ Plan de bienestar e Incentivos Institucionales   ▪ Plan Estratégico de Tecnologías de la Información y las Comunicaciones PETI
▪ Plan de Tratamiento de Riesgos de Seguridad y Privacidad de la Información
▪ Plan de Seguridad y Privacidad de la Información  
Verificación de los Planes ambientales    ▪PIGA /PACA
4. En el Rol de Enfoque hacia la Prevención, se realizaron Cinco (5)  acompañamientos de seguimiento al buzón de sugerencias del mes de mayo. (2) 05/05/2025. Respuesta solicitud de información – Comunicación Interna No. 2025IE2891. Anexo ¨Libro1Matriz IVC¨.
Para el mes de Junio  en el rol de Evaluación y Seguimiento se realziaron los siguientes informes: (1)  Informe al  COMITÉ DE CONCILIACIONES. SEGUIMIENTO AL SISTEMA DE PROCESOS JUDICIALES SIPROJ. DECRETO NACIONAL NO.1716 DE 2009, DECRETO 175 DE 2004. (2) Informe de EVALUACION Y SEGUIMIENTO SOSTENIBILIDAD DEL SISTEMA CONTABLE RESOLUCIÓN No. DDC-000003 DEL 5 DE DICIEMBRE DE 2018. (3) Seguimiento mensual a los Planes de Mejoramiento en el sistema CHIE.
2. En el Rol de Enfoque a la Prevención, se realizó el seguimiento al Buzon de sugerencias del mes de Junio, cuatro seguimientos documentados.
3. Relación con entes Externos. Se recibe Informe final resultado de la Actuación Especial de Fiscalización
Código 51. PDVCF 2025, practicada ante el FONDIGER. y se  realiza acompañamiento en el Plan de Mejoramiento. Se carga el Plan de Mejoramiento en el Aplicativo CHIE.</t>
  </si>
  <si>
    <t>Se evidencia el cumplimiento del indicador acorde a lo programado para el segundo trimestre del 2025 y en el análisis detallan con claridad el avance durante el periodo. Se reconoce el buen análisis realizado, esto permite identificar mejor el cumplimiento del indicador establecido para el proceso así como la gestión del desempeño del proceso.</t>
  </si>
  <si>
    <t>Realizar el 100% de las reuniones del CiCCI  programadas en el Plan Anual de Auditorias vigencia 2025.</t>
  </si>
  <si>
    <r>
      <rPr>
        <rFont val="Arial"/>
        <color theme="1"/>
        <sz val="12.0"/>
      </rPr>
      <t xml:space="preserve">Número de actividades asociadas al rol de Liderazgo Estratégico (Comité Institucional de Coordinación de Control Interno).
</t>
    </r>
    <r>
      <rPr>
        <rFont val="Arial"/>
        <b/>
        <color theme="1"/>
        <sz val="12.0"/>
      </rPr>
      <t>EI-IG-02</t>
    </r>
  </si>
  <si>
    <t>No. de sesiones ejecutadas asociadas al CICCI
-------------------------------------------------------------
 No. de sesiones programadas asociadas al CICCI.</t>
  </si>
  <si>
    <t>Actas del Comité Institucional de Coordinación de Control Interno</t>
  </si>
  <si>
    <t>De acuerdo con lo programado en el PAA en el primer trimestre de 2025 se realizó CiCCI el dia 13/02/2025, Se adjunta presentación, el Acta se encuentra en firmas.</t>
  </si>
  <si>
    <t>Se evidencia la presentación del CICI en los documentos soporte, sin embargo el producto establecido es el acta de reunión lo cual se requiere para validar el cumplimiento del indicador.</t>
  </si>
  <si>
    <t>Rol de Liderazgo Estrategico.  Durante el mes de mayo se llevaron dos (2)CICCI El dia 13 de Mayo y como CICCI extraordiario se programo el dia 19 de mayo, (Se presentan actas sin firmas, se encuentan en Dirección)</t>
  </si>
  <si>
    <t>Se evidencia el cumplimiento del indicador acorde a lo programado para el segundo trimestre del 2025 y en el analisis detallan con claridad el avance durante el periodo.</t>
  </si>
  <si>
    <t>Elaborar, comunicar y publicar un infome consolidado de manera cuatrimestral del estado de las acciones de los planes de mejoramiento Internos y Externos.</t>
  </si>
  <si>
    <r>
      <rPr>
        <rFont val="Arial"/>
        <color theme="1"/>
        <sz val="12.0"/>
      </rPr>
      <t xml:space="preserve">Número de informes realizados, comunicados y publicados. 
</t>
    </r>
    <r>
      <rPr>
        <rFont val="Arial"/>
        <b/>
        <color theme="1"/>
        <sz val="12.0"/>
      </rPr>
      <t>EI-IG-03</t>
    </r>
  </si>
  <si>
    <t>N° de informes consolidados del Estado de las Acciones de los planes de mejoramiento interno y Externos
----------------------------------------------------------------
N° de informes consolidados del Estado de las Acciones de los planes de mejoramiento interno y Externos programados</t>
  </si>
  <si>
    <t>Informe Cuatrimestral de seguimiento al estado de las acciones de los planes de mejoramiento internos y externos.</t>
  </si>
  <si>
    <t>Recurso humano de planta y contratistas de prestación de servicios, herramienta CHIE para seguimeinto de planes de mejoramiento.</t>
  </si>
  <si>
    <t xml:space="preserve">En el mes de enero se elaboro y publico en el portal de Transparencia de la página del IDIGER: el Informe de seguimiento a las acciones del Plan de Mejoramiento Interno y Planes de Mejoramiento con Entes Externos de Control corte 31 de diciembre de 2024 </t>
  </si>
  <si>
    <t>De acuerdo con lo programado en el PAA en el segundo trimestre de 2025 el Informe de Planes de mejoramiento entes externos de control y planes de mejoramiento internos se llevó a cabo el informe en mención con corte al 30 de abril de 2025, se socializó a la dirección y fue publicado en la página de transparencia de la entidad.</t>
  </si>
  <si>
    <r>
      <rPr>
        <rFont val="Arial"/>
        <b/>
        <color theme="1"/>
        <sz val="12.0"/>
      </rPr>
      <t>Nota:</t>
    </r>
    <r>
      <rPr>
        <rFont val="Arial"/>
        <color theme="1"/>
        <sz val="12.0"/>
      </rPr>
      <t xml:space="preserve"> Si este documento se encuentra impreso se considera Copia no Controlada. La versión vigente está publicada en el sitio web del Instituto Distrital de Gestión de Riesgos y Cambio Climático.</t>
    </r>
  </si>
  <si>
    <t>AVANCE SEGUNDO TRIMESTRE</t>
  </si>
  <si>
    <t>PROCESO</t>
  </si>
  <si>
    <t xml:space="preserve">Avance % anual </t>
  </si>
  <si>
    <t>Avance % CUATRENIO</t>
  </si>
  <si>
    <t>Gráficas</t>
  </si>
  <si>
    <t>ATENCIÓN AL CIUDADANO</t>
  </si>
  <si>
    <t>COMUNICACIONES E INFORMACIÓN PÚBLICA</t>
  </si>
  <si>
    <t>CONOCIMIENTO DEL RIESGO Y EFECTOS DEL CAMBIO CLIMÁTICO</t>
  </si>
  <si>
    <t>DIRECCIONAMIENTO ESTRATÉGICO</t>
  </si>
  <si>
    <t>REDUCCIÓN DEL RIESGO Y ADAPTACIÓN AL CAMBIO CLIMÁTICO</t>
  </si>
  <si>
    <t>EVALUACIÓN INDEPENDIENTE</t>
  </si>
  <si>
    <t>GESTIÓN ADMINISTRATIVA</t>
  </si>
  <si>
    <t>GESTIÓN DEL TALENTO HUMANO</t>
  </si>
  <si>
    <t>GESTIÓN DOCUMENTAL</t>
  </si>
  <si>
    <t>MANEJO DE EMERGENCIAS Y DESASTRES</t>
  </si>
  <si>
    <t>GESTIÓN FINANCIERA</t>
  </si>
  <si>
    <t xml:space="preserve"> CONOCIMIENTO E INNOVACIÓN</t>
  </si>
  <si>
    <t>CONTROL INTERNO DISCIPLINARIO</t>
  </si>
  <si>
    <t>TECNOLOGÍAS DE LA INFORMACIÓN Y LAS COMUNICACIONES</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</si>
</sst>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
    <numFmt numFmtId="165" formatCode="dd/mm/yyyy"/>
    <numFmt numFmtId="166" formatCode="_-* #,##0_-;\-* #,##0_-;_-* &quot;-&quot;??_-;_-@"/>
    <numFmt numFmtId="167" formatCode="#,##0.0"/>
    <numFmt numFmtId="168" formatCode="_-* #,##0.00_-;\-* #,##0.00_-;_-* &quot;-&quot;??_-;_-@"/>
    <numFmt numFmtId="169" formatCode="[$ $]#,##0"/>
    <numFmt numFmtId="170" formatCode="#,##0.00\ [$€-1]"/>
  </numFmts>
  <fonts count="44">
    <font>
      <sz val="11.0"/>
      <color theme="1"/>
      <name val="Calibri"/>
      <scheme val="minor"/>
    </font>
    <font>
      <b/>
      <sz val="20.0"/>
      <color theme="1"/>
      <name val="Arial"/>
    </font>
    <font>
      <b/>
      <sz val="16.0"/>
      <color theme="1"/>
      <name val="Arial"/>
    </font>
    <font/>
    <font>
      <b/>
      <sz val="14.0"/>
      <color theme="1"/>
      <name val="Arial"/>
    </font>
    <font>
      <sz val="12.0"/>
      <color theme="1"/>
      <name val="Century Gothic"/>
    </font>
    <font>
      <sz val="10.0"/>
      <color theme="1"/>
      <name val="Century Gothic"/>
    </font>
    <font>
      <sz val="12.0"/>
      <color theme="1"/>
      <name val="Arial"/>
    </font>
    <font>
      <sz val="16.0"/>
      <color theme="1"/>
      <name val="Arial"/>
    </font>
    <font>
      <sz val="15.0"/>
      <color theme="1"/>
      <name val="Arial"/>
    </font>
    <font>
      <b/>
      <sz val="12.0"/>
      <color theme="1"/>
      <name val="Arial"/>
    </font>
    <font>
      <b/>
      <sz val="12.0"/>
      <color rgb="FF000000"/>
      <name val="Arial"/>
    </font>
    <font>
      <b/>
      <sz val="12.0"/>
      <color theme="0"/>
      <name val="Arial"/>
    </font>
    <font>
      <b/>
      <sz val="11.0"/>
      <color theme="0"/>
      <name val="Arial"/>
    </font>
    <font>
      <b/>
      <sz val="11.0"/>
      <color theme="1"/>
      <name val="Arial"/>
    </font>
    <font>
      <b/>
      <sz val="10.0"/>
      <color rgb="FF222A35"/>
      <name val="Arial"/>
    </font>
    <font>
      <b/>
      <sz val="10.0"/>
      <color rgb="FF000000"/>
      <name val="Arial"/>
    </font>
    <font>
      <sz val="12.0"/>
      <color rgb="FF0000FF"/>
      <name val="Arial"/>
    </font>
    <font>
      <sz val="11.0"/>
      <color theme="1"/>
      <name val="Arial"/>
    </font>
    <font>
      <sz val="18.0"/>
      <color theme="1"/>
      <name val="Arial"/>
    </font>
    <font>
      <b/>
      <sz val="18.0"/>
      <color theme="0"/>
      <name val="Arial"/>
    </font>
    <font>
      <u/>
      <sz val="11.0"/>
      <color theme="1"/>
      <name val="Arial"/>
    </font>
    <font>
      <u/>
      <sz val="10.0"/>
      <color theme="1"/>
      <name val="Arial"/>
    </font>
    <font>
      <sz val="10.0"/>
      <color theme="1"/>
      <name val="Arial"/>
    </font>
    <font>
      <u/>
      <sz val="11.0"/>
      <color theme="1"/>
      <name val="Arial"/>
    </font>
    <font>
      <b/>
      <sz val="18.0"/>
      <color theme="1"/>
      <name val="Arial"/>
    </font>
    <font>
      <sz val="12.0"/>
      <color rgb="FF000000"/>
      <name val="Arial"/>
    </font>
    <font>
      <sz val="18.0"/>
      <color rgb="FFFF0000"/>
      <name val="Arial"/>
    </font>
    <font>
      <sz val="11.0"/>
      <color theme="1"/>
      <name val="Century Gothic"/>
    </font>
    <font>
      <sz val="18.0"/>
      <color rgb="FF000000"/>
      <name val="Arial"/>
    </font>
    <font>
      <b/>
      <sz val="18.0"/>
      <color rgb="FFFFFFFF"/>
      <name val="Arial"/>
    </font>
    <font>
      <b/>
      <sz val="13.0"/>
      <color theme="1"/>
      <name val="Arial"/>
    </font>
    <font>
      <sz val="13.0"/>
      <color theme="1"/>
      <name val="Arial"/>
    </font>
    <font>
      <sz val="9.0"/>
      <color theme="1"/>
      <name val="Arial"/>
    </font>
    <font>
      <sz val="11.0"/>
      <color rgb="FF000000"/>
      <name val="Arial"/>
    </font>
    <font>
      <sz val="11.0"/>
      <color theme="1"/>
      <name val="Calibri"/>
    </font>
    <font>
      <u/>
      <sz val="11.0"/>
      <color theme="1"/>
      <name val="Arial"/>
    </font>
    <font>
      <sz val="11.0"/>
      <color rgb="FF000000"/>
      <name val="Century Gothic"/>
    </font>
    <font>
      <sz val="12.0"/>
      <color theme="1"/>
      <name val="Arial Narrow"/>
    </font>
    <font>
      <sz val="8.0"/>
      <color theme="1"/>
      <name val="Arial"/>
    </font>
    <font>
      <sz val="14.0"/>
      <color theme="1"/>
      <name val="Arial"/>
    </font>
    <font>
      <color theme="1"/>
      <name val="Arial"/>
    </font>
    <font>
      <sz val="20.0"/>
      <color theme="1"/>
      <name val="Calibri"/>
    </font>
    <font>
      <sz val="9.0"/>
      <color theme="1"/>
      <name val="Calibri"/>
    </font>
  </fonts>
  <fills count="21">
    <fill>
      <patternFill patternType="none"/>
    </fill>
    <fill>
      <patternFill patternType="lightGray"/>
    </fill>
    <fill>
      <patternFill patternType="solid">
        <fgColor rgb="FFFFFFFF"/>
        <bgColor rgb="FFFFFFFF"/>
      </patternFill>
    </fill>
    <fill>
      <patternFill patternType="solid">
        <fgColor rgb="FFF2F2F2"/>
        <bgColor rgb="FFF2F2F2"/>
      </patternFill>
    </fill>
    <fill>
      <patternFill patternType="solid">
        <fgColor rgb="FF7F7F7F"/>
        <bgColor rgb="FF7F7F7F"/>
      </patternFill>
    </fill>
    <fill>
      <patternFill patternType="solid">
        <fgColor rgb="FF002060"/>
        <bgColor rgb="FF002060"/>
      </patternFill>
    </fill>
    <fill>
      <patternFill patternType="solid">
        <fgColor rgb="FFD6DCE4"/>
        <bgColor rgb="FFD6DCE4"/>
      </patternFill>
    </fill>
    <fill>
      <patternFill patternType="solid">
        <fgColor rgb="FFD8D8D8"/>
        <bgColor rgb="FFD8D8D8"/>
      </patternFill>
    </fill>
    <fill>
      <patternFill patternType="solid">
        <fgColor theme="0"/>
        <bgColor theme="0"/>
      </patternFill>
    </fill>
    <fill>
      <patternFill patternType="solid">
        <fgColor rgb="FFFF0000"/>
        <bgColor rgb="FFFF0000"/>
      </patternFill>
    </fill>
    <fill>
      <patternFill patternType="solid">
        <fgColor rgb="FF00B050"/>
        <bgColor rgb="FF00B050"/>
      </patternFill>
    </fill>
    <fill>
      <patternFill patternType="solid">
        <fgColor rgb="FF29B95C"/>
        <bgColor rgb="FF29B95C"/>
      </patternFill>
    </fill>
    <fill>
      <patternFill patternType="solid">
        <fgColor rgb="FF00FF00"/>
        <bgColor rgb="FF00FF00"/>
      </patternFill>
    </fill>
    <fill>
      <patternFill patternType="solid">
        <fgColor rgb="FFFF9900"/>
        <bgColor rgb="FFFF9900"/>
      </patternFill>
    </fill>
    <fill>
      <patternFill patternType="solid">
        <fgColor rgb="FFD9D9D9"/>
        <bgColor rgb="FFD9D9D9"/>
      </patternFill>
    </fill>
    <fill>
      <patternFill patternType="solid">
        <fgColor rgb="FFEFEFEF"/>
        <bgColor rgb="FFEFEFEF"/>
      </patternFill>
    </fill>
    <fill>
      <patternFill patternType="solid">
        <fgColor rgb="FFF3F3F3"/>
        <bgColor rgb="FFF3F3F3"/>
      </patternFill>
    </fill>
    <fill>
      <patternFill patternType="solid">
        <fgColor rgb="FFEDEDED"/>
        <bgColor rgb="FFEDEDED"/>
      </patternFill>
    </fill>
    <fill>
      <patternFill patternType="solid">
        <fgColor rgb="FF4A86E8"/>
        <bgColor rgb="FF4A86E8"/>
      </patternFill>
    </fill>
    <fill>
      <patternFill patternType="solid">
        <fgColor rgb="FF8EAADB"/>
        <bgColor rgb="FF8EAADB"/>
      </patternFill>
    </fill>
    <fill>
      <patternFill patternType="solid">
        <fgColor rgb="FFFEF2CB"/>
        <bgColor rgb="FFFEF2CB"/>
      </patternFill>
    </fill>
  </fills>
  <borders count="46">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border>
    <border>
      <right style="thin">
        <color rgb="FF000000"/>
      </right>
    </border>
    <border>
      <left style="thin">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right/>
      <top style="thin">
        <color rgb="FF000000"/>
      </top>
      <bottom style="thin">
        <color rgb="FF000000"/>
      </bottom>
    </border>
    <border>
      <lef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right/>
      <top style="thin">
        <color rgb="FF000000"/>
      </top>
      <bottom/>
    </border>
    <border>
      <left style="thin">
        <color rgb="FF000000"/>
      </left>
      <top/>
      <bottom style="thin">
        <color rgb="FF000000"/>
      </bottom>
    </border>
    <border>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border>
    <border>
      <top/>
      <bottom/>
    </border>
    <border>
      <right style="thin">
        <color rgb="FF000000"/>
      </right>
      <top/>
      <bottom/>
    </border>
    <border>
      <top/>
      <bottom style="thin">
        <color rgb="FF000000"/>
      </bottom>
    </border>
    <border>
      <right/>
      <top/>
      <bottom style="thin">
        <color rgb="FF000000"/>
      </bottom>
    </border>
    <border>
      <left style="thin">
        <color rgb="FF000000"/>
      </left>
      <right/>
      <top style="thin">
        <color rgb="FF000000"/>
      </top>
      <bottom/>
    </border>
    <border>
      <left/>
      <right style="thin">
        <color rgb="FF000000"/>
      </right>
      <top style="thin">
        <color rgb="FF000000"/>
      </top>
      <bottom/>
    </border>
    <border>
      <left/>
      <right style="thin">
        <color rgb="FF000000"/>
      </right>
      <top style="thin">
        <color rgb="FF000000"/>
      </top>
    </border>
    <border>
      <left/>
      <right style="thin">
        <color rgb="FF000000"/>
      </right>
    </border>
    <border>
      <left/>
      <right style="thin">
        <color rgb="FF000000"/>
      </right>
      <bottom style="thin">
        <color rgb="FF000000"/>
      </bottom>
    </border>
    <border>
      <left style="thin">
        <color rgb="FF000000"/>
      </left>
      <right style="thin">
        <color rgb="FF000000"/>
      </right>
      <bottom/>
    </border>
    <border>
      <left style="thin">
        <color rgb="FF000000"/>
      </left>
      <bottom/>
    </border>
    <border>
      <right style="thin">
        <color rgb="FF000000"/>
      </right>
      <bottom/>
    </border>
    <border>
      <left style="thin">
        <color rgb="FF000000"/>
      </left>
      <right/>
      <top style="thin">
        <color rgb="FF000000"/>
      </top>
    </border>
    <border>
      <left style="thin">
        <color rgb="FF000000"/>
      </left>
      <right/>
    </border>
    <border>
      <left style="thin">
        <color rgb="FF000000"/>
      </left>
      <right/>
      <bottom/>
    </border>
    <border>
      <left/>
      <top style="thin">
        <color rgb="FF000000"/>
      </top>
      <bottom/>
    </border>
  </borders>
  <cellStyleXfs count="1">
    <xf borderId="0" fillId="0" fontId="0" numFmtId="0" applyAlignment="1" applyFont="1"/>
  </cellStyleXfs>
  <cellXfs count="389">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2" fontId="2" numFmtId="0" xfId="0" applyAlignment="1" applyBorder="1" applyFont="1">
      <alignment horizontal="center" shrinkToFit="0" vertical="center" wrapText="1"/>
    </xf>
    <xf borderId="3" fillId="0" fontId="3" numFmtId="0" xfId="0" applyBorder="1" applyFont="1"/>
    <xf borderId="4" fillId="0" fontId="3" numFmtId="0" xfId="0" applyBorder="1" applyFont="1"/>
    <xf borderId="5" fillId="2" fontId="4" numFmtId="0" xfId="0" applyAlignment="1" applyBorder="1" applyFont="1">
      <alignment horizontal="left" vertical="center"/>
    </xf>
    <xf borderId="6" fillId="0" fontId="3" numFmtId="0" xfId="0" applyBorder="1" applyFont="1"/>
    <xf borderId="7" fillId="0" fontId="3" numFmtId="0" xfId="0" applyBorder="1" applyFont="1"/>
    <xf borderId="8" fillId="0" fontId="3" numFmtId="0" xfId="0" applyBorder="1" applyFont="1"/>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borderId="13" fillId="0" fontId="3" numFmtId="0" xfId="0" applyBorder="1" applyFont="1"/>
    <xf borderId="14" fillId="0" fontId="3" numFmtId="0" xfId="0" applyBorder="1" applyFont="1"/>
    <xf borderId="0" fillId="0" fontId="5" numFmtId="0" xfId="0" applyAlignment="1" applyFont="1">
      <alignment vertical="center"/>
    </xf>
    <xf borderId="0" fillId="0" fontId="5" numFmtId="0" xfId="0" applyAlignment="1" applyFont="1">
      <alignment horizontal="center" vertical="center"/>
    </xf>
    <xf borderId="0" fillId="0" fontId="6" numFmtId="0" xfId="0" applyAlignment="1" applyFont="1">
      <alignment vertical="center"/>
    </xf>
    <xf borderId="0" fillId="0" fontId="7" numFmtId="0" xfId="0" applyAlignment="1" applyFont="1">
      <alignment horizontal="left" vertical="center"/>
    </xf>
    <xf borderId="15" fillId="3" fontId="2" numFmtId="0" xfId="0" applyAlignment="1" applyBorder="1" applyFill="1" applyFont="1">
      <alignment vertical="center"/>
    </xf>
    <xf borderId="5" fillId="0" fontId="8" numFmtId="0" xfId="0" applyAlignment="1" applyBorder="1" applyFont="1">
      <alignment horizontal="center" shrinkToFit="0" vertical="center" wrapText="1"/>
    </xf>
    <xf borderId="0" fillId="0" fontId="7" numFmtId="0" xfId="0" applyAlignment="1" applyFont="1">
      <alignment vertical="center"/>
    </xf>
    <xf borderId="5" fillId="0" fontId="9" numFmtId="0" xfId="0" applyAlignment="1" applyBorder="1" applyFont="1">
      <alignment horizontal="center" shrinkToFit="0" vertical="center" wrapText="1"/>
    </xf>
    <xf borderId="5" fillId="0" fontId="8" numFmtId="0" xfId="0" applyAlignment="1" applyBorder="1" applyFont="1">
      <alignment horizontal="center" vertical="center"/>
    </xf>
    <xf borderId="1" fillId="3" fontId="10" numFmtId="0" xfId="0" applyAlignment="1" applyBorder="1" applyFont="1">
      <alignment horizontal="center" shrinkToFit="0" vertical="center" wrapText="1"/>
    </xf>
    <xf borderId="5" fillId="3" fontId="11" numFmtId="0" xfId="0" applyAlignment="1" applyBorder="1" applyFont="1">
      <alignment horizontal="center" shrinkToFit="0" vertical="center" wrapText="1"/>
    </xf>
    <xf borderId="1" fillId="4" fontId="12" numFmtId="0" xfId="0" applyAlignment="1" applyBorder="1" applyFill="1" applyFont="1">
      <alignment horizontal="center" shrinkToFit="0" vertical="center" wrapText="1"/>
    </xf>
    <xf borderId="5" fillId="5" fontId="12" numFmtId="0" xfId="0" applyAlignment="1" applyBorder="1" applyFill="1" applyFont="1">
      <alignment horizontal="center" shrinkToFit="0" vertical="center" wrapText="1"/>
    </xf>
    <xf borderId="5" fillId="4" fontId="12" numFmtId="0" xfId="0" applyAlignment="1" applyBorder="1" applyFont="1">
      <alignment horizontal="center" shrinkToFit="0" vertical="center" wrapText="1"/>
    </xf>
    <xf borderId="5" fillId="3" fontId="10" numFmtId="0" xfId="0" applyAlignment="1" applyBorder="1" applyFont="1">
      <alignment horizontal="center" shrinkToFit="0" vertical="center" wrapText="1"/>
    </xf>
    <xf borderId="1" fillId="5" fontId="13" numFmtId="0" xfId="0" applyAlignment="1" applyBorder="1" applyFont="1">
      <alignment horizontal="center" shrinkToFit="0" vertical="center" wrapText="1"/>
    </xf>
    <xf borderId="1" fillId="4" fontId="13" numFmtId="0" xfId="0" applyAlignment="1" applyBorder="1" applyFont="1">
      <alignment horizontal="center" shrinkToFit="0" vertical="center" wrapText="1"/>
    </xf>
    <xf borderId="1" fillId="3" fontId="14" numFmtId="0" xfId="0" applyAlignment="1" applyBorder="1" applyFont="1">
      <alignment horizontal="center" shrinkToFit="0" vertical="center" wrapText="1"/>
    </xf>
    <xf borderId="15" fillId="3" fontId="11" numFmtId="0" xfId="0" applyAlignment="1" applyBorder="1" applyFont="1">
      <alignment horizontal="center" shrinkToFit="0" vertical="center" wrapText="1"/>
    </xf>
    <xf borderId="15" fillId="3" fontId="15" numFmtId="0" xfId="0" applyAlignment="1" applyBorder="1" applyFont="1">
      <alignment horizontal="center" shrinkToFit="0" vertical="center" wrapText="1"/>
    </xf>
    <xf borderId="15" fillId="3" fontId="16" numFmtId="0" xfId="0" applyAlignment="1" applyBorder="1" applyFont="1">
      <alignment horizontal="center" shrinkToFit="0" vertical="center" wrapText="1"/>
    </xf>
    <xf borderId="1" fillId="0" fontId="7" numFmtId="0" xfId="0" applyAlignment="1" applyBorder="1" applyFont="1">
      <alignment horizontal="center" shrinkToFit="0" vertical="center" wrapText="1"/>
    </xf>
    <xf borderId="15" fillId="0" fontId="7" numFmtId="0" xfId="0" applyAlignment="1" applyBorder="1" applyFont="1">
      <alignment horizontal="left" shrinkToFit="0" vertical="center" wrapText="1"/>
    </xf>
    <xf borderId="15" fillId="0" fontId="7" numFmtId="9" xfId="0" applyAlignment="1" applyBorder="1" applyFont="1" applyNumberFormat="1">
      <alignment horizontal="center" shrinkToFit="0" vertical="center" wrapText="1"/>
    </xf>
    <xf borderId="1" fillId="0" fontId="7" numFmtId="9" xfId="0" applyAlignment="1" applyBorder="1" applyFont="1" applyNumberFormat="1">
      <alignment horizontal="center" shrinkToFit="0" vertical="center" wrapText="1"/>
    </xf>
    <xf borderId="15" fillId="0" fontId="17" numFmtId="0" xfId="0" applyAlignment="1" applyBorder="1" applyFont="1">
      <alignment horizontal="center" shrinkToFit="0" vertical="center" wrapText="1"/>
    </xf>
    <xf borderId="7" fillId="0" fontId="7" numFmtId="0" xfId="0" applyAlignment="1" applyBorder="1" applyFont="1">
      <alignment horizontal="left" shrinkToFit="0" vertical="center" wrapText="1"/>
    </xf>
    <xf borderId="7" fillId="0" fontId="18" numFmtId="0" xfId="0" applyAlignment="1" applyBorder="1" applyFont="1">
      <alignment horizontal="left" shrinkToFit="0" vertical="center" wrapText="1"/>
    </xf>
    <xf borderId="1" fillId="0" fontId="19" numFmtId="10" xfId="0" applyAlignment="1" applyBorder="1" applyFont="1" applyNumberFormat="1">
      <alignment horizontal="center" shrinkToFit="0" vertical="center" wrapText="1"/>
    </xf>
    <xf borderId="16" fillId="3" fontId="19" numFmtId="9" xfId="0" applyAlignment="1" applyBorder="1" applyFont="1" applyNumberFormat="1">
      <alignment horizontal="center" vertical="center"/>
    </xf>
    <xf borderId="15" fillId="3" fontId="19" numFmtId="9" xfId="0" applyAlignment="1" applyBorder="1" applyFont="1" applyNumberFormat="1">
      <alignment horizontal="center" vertical="center"/>
    </xf>
    <xf borderId="15" fillId="3" fontId="18" numFmtId="3" xfId="0" applyAlignment="1" applyBorder="1" applyFont="1" applyNumberFormat="1">
      <alignment horizontal="left" shrinkToFit="0" vertical="center" wrapText="1"/>
    </xf>
    <xf borderId="1" fillId="0" fontId="19" numFmtId="10" xfId="0" applyAlignment="1" applyBorder="1" applyFont="1" applyNumberFormat="1">
      <alignment horizontal="center" readingOrder="0" shrinkToFit="0" vertical="center" wrapText="1"/>
    </xf>
    <xf borderId="1" fillId="0" fontId="19" numFmtId="0" xfId="0" applyAlignment="1" applyBorder="1" applyFont="1">
      <alignment horizontal="center" shrinkToFit="0" vertical="center" wrapText="1"/>
    </xf>
    <xf borderId="16" fillId="3" fontId="19" numFmtId="3" xfId="0" applyAlignment="1" applyBorder="1" applyFont="1" applyNumberFormat="1">
      <alignment horizontal="center" vertical="center"/>
    </xf>
    <xf borderId="1" fillId="0" fontId="19" numFmtId="164" xfId="0" applyAlignment="1" applyBorder="1" applyFont="1" applyNumberFormat="1">
      <alignment horizontal="center" shrinkToFit="0" vertical="center" wrapText="1"/>
    </xf>
    <xf borderId="1" fillId="0" fontId="19" numFmtId="3" xfId="0" applyAlignment="1" applyBorder="1" applyFont="1" applyNumberFormat="1">
      <alignment horizontal="center" shrinkToFit="0" vertical="center" wrapText="1"/>
    </xf>
    <xf borderId="16" fillId="4" fontId="20" numFmtId="9" xfId="0" applyAlignment="1" applyBorder="1" applyFont="1" applyNumberFormat="1">
      <alignment horizontal="center" vertical="center"/>
    </xf>
    <xf borderId="16" fillId="6" fontId="19" numFmtId="9" xfId="0" applyAlignment="1" applyBorder="1" applyFill="1" applyFont="1" applyNumberFormat="1">
      <alignment horizontal="center" vertical="center"/>
    </xf>
    <xf borderId="15" fillId="0" fontId="7" numFmtId="0" xfId="0" applyAlignment="1" applyBorder="1" applyFont="1">
      <alignment horizontal="center" shrinkToFit="0" vertical="center" wrapText="1"/>
    </xf>
    <xf borderId="15" fillId="0" fontId="19" numFmtId="9" xfId="0" applyAlignment="1" applyBorder="1" applyFont="1" applyNumberFormat="1">
      <alignment horizontal="center" shrinkToFit="0" vertical="center" wrapText="1"/>
    </xf>
    <xf borderId="15" fillId="3" fontId="18" numFmtId="3" xfId="0" applyAlignment="1" applyBorder="1" applyFont="1" applyNumberFormat="1">
      <alignment horizontal="left" readingOrder="0" shrinkToFit="0" vertical="center" wrapText="1"/>
    </xf>
    <xf borderId="15" fillId="0" fontId="19" numFmtId="9" xfId="0" applyAlignment="1" applyBorder="1" applyFont="1" applyNumberFormat="1">
      <alignment horizontal="center" readingOrder="0" shrinkToFit="0" vertical="center" wrapText="1"/>
    </xf>
    <xf borderId="16" fillId="3" fontId="18" numFmtId="3" xfId="0" applyAlignment="1" applyBorder="1" applyFont="1" applyNumberFormat="1">
      <alignment horizontal="center" readingOrder="0" shrinkToFit="0" vertical="center" wrapText="1"/>
    </xf>
    <xf borderId="15" fillId="0" fontId="19" numFmtId="3" xfId="0" applyAlignment="1" applyBorder="1" applyFont="1" applyNumberFormat="1">
      <alignment horizontal="center" shrinkToFit="0" vertical="center" wrapText="1"/>
    </xf>
    <xf borderId="15" fillId="3" fontId="19" numFmtId="3" xfId="0" applyAlignment="1" applyBorder="1" applyFont="1" applyNumberFormat="1">
      <alignment horizontal="center" vertical="center"/>
    </xf>
    <xf borderId="15" fillId="4" fontId="20" numFmtId="9" xfId="0" applyAlignment="1" applyBorder="1" applyFont="1" applyNumberFormat="1">
      <alignment horizontal="center" vertical="center"/>
    </xf>
    <xf borderId="15" fillId="3" fontId="21" numFmtId="3" xfId="0" applyAlignment="1" applyBorder="1" applyFont="1" applyNumberFormat="1">
      <alignment horizontal="left" readingOrder="0" shrinkToFit="0" vertical="center" wrapText="1"/>
    </xf>
    <xf borderId="1" fillId="0" fontId="19" numFmtId="164" xfId="0" applyAlignment="1" applyBorder="1" applyFont="1" applyNumberFormat="1">
      <alignment horizontal="center" readingOrder="0" shrinkToFit="0" vertical="center" wrapText="1"/>
    </xf>
    <xf borderId="16" fillId="3" fontId="22" numFmtId="0" xfId="0" applyAlignment="1" applyBorder="1" applyFont="1">
      <alignment horizontal="center" readingOrder="0" shrinkToFit="0" vertical="center" wrapText="1"/>
    </xf>
    <xf borderId="16" fillId="3" fontId="19" numFmtId="164" xfId="0" applyAlignment="1" applyBorder="1" applyFont="1" applyNumberFormat="1">
      <alignment horizontal="center" vertical="center"/>
    </xf>
    <xf borderId="15" fillId="0" fontId="19" numFmtId="164" xfId="0" applyAlignment="1" applyBorder="1" applyFont="1" applyNumberFormat="1">
      <alignment horizontal="center" shrinkToFit="0" vertical="center" wrapText="1"/>
    </xf>
    <xf borderId="15" fillId="3" fontId="19" numFmtId="164" xfId="0" applyAlignment="1" applyBorder="1" applyFont="1" applyNumberFormat="1">
      <alignment horizontal="center" vertical="center"/>
    </xf>
    <xf borderId="16" fillId="6" fontId="19" numFmtId="9" xfId="0" applyAlignment="1" applyBorder="1" applyFont="1" applyNumberFormat="1">
      <alignment horizontal="center" shrinkToFit="0" vertical="center" wrapText="1"/>
    </xf>
    <xf borderId="15" fillId="0" fontId="5" numFmtId="9" xfId="0" applyAlignment="1" applyBorder="1" applyFont="1" applyNumberFormat="1">
      <alignment horizontal="center" vertical="center"/>
    </xf>
    <xf borderId="15" fillId="0" fontId="7" numFmtId="0" xfId="0" applyAlignment="1" applyBorder="1" applyFont="1">
      <alignment horizontal="center" readingOrder="0" shrinkToFit="0" vertical="center" wrapText="1"/>
    </xf>
    <xf borderId="15" fillId="0" fontId="18" numFmtId="0" xfId="0" applyAlignment="1" applyBorder="1" applyFont="1">
      <alignment horizontal="left" shrinkToFit="0" vertical="center" wrapText="1"/>
    </xf>
    <xf borderId="15" fillId="0" fontId="19" numFmtId="10" xfId="0" applyAlignment="1" applyBorder="1" applyFont="1" applyNumberFormat="1">
      <alignment horizontal="center" shrinkToFit="0" vertical="center" wrapText="1"/>
    </xf>
    <xf borderId="15" fillId="0" fontId="4" numFmtId="10" xfId="0" applyAlignment="1" applyBorder="1" applyFont="1" applyNumberFormat="1">
      <alignment horizontal="center" shrinkToFit="0" vertical="center" wrapText="1"/>
    </xf>
    <xf borderId="16" fillId="3" fontId="23" numFmtId="0" xfId="0" applyAlignment="1" applyBorder="1" applyFont="1">
      <alignment horizontal="center" readingOrder="0" shrinkToFit="0" vertical="center" wrapText="1"/>
    </xf>
    <xf borderId="15" fillId="0" fontId="19" numFmtId="0" xfId="0" applyAlignment="1" applyBorder="1" applyFont="1">
      <alignment horizontal="center" shrinkToFit="0" vertical="center" wrapText="1"/>
    </xf>
    <xf borderId="11" fillId="0" fontId="7" numFmtId="0" xfId="0" applyAlignment="1" applyBorder="1" applyFont="1">
      <alignment horizontal="left" shrinkToFit="0" vertical="center" wrapText="1"/>
    </xf>
    <xf borderId="11" fillId="0" fontId="7" numFmtId="9" xfId="0" applyAlignment="1" applyBorder="1" applyFont="1" applyNumberFormat="1">
      <alignment horizontal="center" shrinkToFit="0" vertical="center" wrapText="1"/>
    </xf>
    <xf borderId="8" fillId="0" fontId="7" numFmtId="9" xfId="0" applyAlignment="1" applyBorder="1" applyFont="1" applyNumberFormat="1">
      <alignment horizontal="center" shrinkToFit="0" vertical="center" wrapText="1"/>
    </xf>
    <xf borderId="8" fillId="0" fontId="7" numFmtId="0" xfId="0" applyAlignment="1" applyBorder="1" applyFont="1">
      <alignment horizontal="center" shrinkToFit="0" vertical="center" wrapText="1"/>
    </xf>
    <xf borderId="11" fillId="0" fontId="7" numFmtId="0" xfId="0" applyAlignment="1" applyBorder="1" applyFont="1">
      <alignment horizontal="center" shrinkToFit="0" vertical="center" wrapText="1"/>
    </xf>
    <xf borderId="14" fillId="0" fontId="7" numFmtId="0" xfId="0" applyAlignment="1" applyBorder="1" applyFont="1">
      <alignment horizontal="left" shrinkToFit="0" vertical="center" wrapText="1"/>
    </xf>
    <xf borderId="15" fillId="0" fontId="9" numFmtId="0" xfId="0" applyAlignment="1" applyBorder="1" applyFont="1">
      <alignment horizontal="center" shrinkToFit="0" vertical="center" wrapText="1"/>
    </xf>
    <xf borderId="8" fillId="0" fontId="19" numFmtId="0" xfId="0" applyAlignment="1" applyBorder="1" applyFont="1">
      <alignment horizontal="center" shrinkToFit="0" vertical="center" wrapText="1"/>
    </xf>
    <xf borderId="16" fillId="3" fontId="19" numFmtId="9" xfId="0" applyAlignment="1" applyBorder="1" applyFont="1" applyNumberFormat="1">
      <alignment horizontal="center" readingOrder="0" vertical="center"/>
    </xf>
    <xf borderId="10" fillId="0" fontId="19" numFmtId="3" xfId="0" applyAlignment="1" applyBorder="1" applyFont="1" applyNumberFormat="1">
      <alignment horizontal="center" shrinkToFit="0" vertical="center" wrapText="1"/>
    </xf>
    <xf borderId="8" fillId="0" fontId="19" numFmtId="3" xfId="0" applyAlignment="1" applyBorder="1" applyFont="1" applyNumberFormat="1">
      <alignment horizontal="center" shrinkToFit="0" vertical="center" wrapText="1"/>
    </xf>
    <xf borderId="9" fillId="0" fontId="19" numFmtId="3" xfId="0" applyAlignment="1" applyBorder="1" applyFont="1" applyNumberFormat="1">
      <alignment horizontal="center" shrinkToFit="0" vertical="center" wrapText="1"/>
    </xf>
    <xf borderId="11" fillId="0" fontId="19" numFmtId="9" xfId="0" applyAlignment="1" applyBorder="1" applyFont="1" applyNumberFormat="1">
      <alignment horizontal="center" shrinkToFit="0" vertical="center" wrapText="1"/>
    </xf>
    <xf borderId="17" fillId="3" fontId="19" numFmtId="9" xfId="0" applyAlignment="1" applyBorder="1" applyFont="1" applyNumberFormat="1">
      <alignment horizontal="center" vertical="center"/>
    </xf>
    <xf borderId="17" fillId="3" fontId="19" numFmtId="3" xfId="0" applyAlignment="1" applyBorder="1" applyFont="1" applyNumberFormat="1">
      <alignment horizontal="center" vertical="center"/>
    </xf>
    <xf borderId="17" fillId="4" fontId="20" numFmtId="9" xfId="0" applyAlignment="1" applyBorder="1" applyFont="1" applyNumberFormat="1">
      <alignment horizontal="center" vertical="center"/>
    </xf>
    <xf borderId="1" fillId="0" fontId="19" numFmtId="9" xfId="0" applyAlignment="1" applyBorder="1" applyFont="1" applyNumberFormat="1">
      <alignment horizontal="center" shrinkToFit="0" vertical="center" wrapText="1"/>
    </xf>
    <xf borderId="16" fillId="3" fontId="18" numFmtId="3" xfId="0" applyAlignment="1" applyBorder="1" applyFont="1" applyNumberFormat="1">
      <alignment horizontal="left" shrinkToFit="0" vertical="center" wrapText="1"/>
    </xf>
    <xf borderId="16" fillId="3" fontId="24" numFmtId="3" xfId="0" applyAlignment="1" applyBorder="1" applyFont="1" applyNumberFormat="1">
      <alignment horizontal="left" readingOrder="0" shrinkToFit="0" vertical="center" wrapText="1"/>
    </xf>
    <xf borderId="4" fillId="0" fontId="19" numFmtId="3" xfId="0" applyAlignment="1" applyBorder="1" applyFont="1" applyNumberFormat="1">
      <alignment horizontal="center" shrinkToFit="0" vertical="center" wrapText="1"/>
    </xf>
    <xf borderId="2" fillId="0" fontId="19" numFmtId="3" xfId="0" applyAlignment="1" applyBorder="1" applyFont="1" applyNumberFormat="1">
      <alignment horizontal="center" shrinkToFit="0" vertical="center" wrapText="1"/>
    </xf>
    <xf borderId="1" fillId="6" fontId="19" numFmtId="9" xfId="0" applyAlignment="1" applyBorder="1" applyFont="1" applyNumberFormat="1">
      <alignment horizontal="center" shrinkToFit="0" vertical="center" wrapText="1"/>
    </xf>
    <xf borderId="1" fillId="6" fontId="19" numFmtId="9" xfId="0" applyAlignment="1" applyBorder="1" applyFont="1" applyNumberFormat="1">
      <alignment horizontal="center" vertical="center"/>
    </xf>
    <xf borderId="5" fillId="3" fontId="4" numFmtId="0" xfId="0" applyAlignment="1" applyBorder="1" applyFont="1">
      <alignment horizontal="center" vertical="center"/>
    </xf>
    <xf borderId="18" fillId="0" fontId="3" numFmtId="0" xfId="0" applyBorder="1" applyFont="1"/>
    <xf borderId="19" fillId="3" fontId="4" numFmtId="0" xfId="0" applyAlignment="1" applyBorder="1" applyFont="1">
      <alignment horizontal="center" vertical="center"/>
    </xf>
    <xf borderId="20" fillId="3" fontId="4" numFmtId="9" xfId="0" applyAlignment="1" applyBorder="1" applyFont="1" applyNumberFormat="1">
      <alignment vertical="center"/>
    </xf>
    <xf borderId="19" fillId="3" fontId="4" numFmtId="9" xfId="0" applyAlignment="1" applyBorder="1" applyFont="1" applyNumberFormat="1">
      <alignment horizontal="center" vertical="center"/>
    </xf>
    <xf borderId="20" fillId="3" fontId="4" numFmtId="0" xfId="0" applyAlignment="1" applyBorder="1" applyFont="1">
      <alignment vertical="center"/>
    </xf>
    <xf borderId="21" fillId="3" fontId="4" numFmtId="9" xfId="0" applyAlignment="1" applyBorder="1" applyFont="1" applyNumberFormat="1">
      <alignment vertical="center"/>
    </xf>
    <xf borderId="5" fillId="3" fontId="4" numFmtId="0" xfId="0" applyAlignment="1" applyBorder="1" applyFont="1">
      <alignment horizontal="right" vertical="center"/>
    </xf>
    <xf borderId="21" fillId="3" fontId="25" numFmtId="164" xfId="0" applyAlignment="1" applyBorder="1" applyFont="1" applyNumberFormat="1">
      <alignment horizontal="center" vertical="center"/>
    </xf>
    <xf borderId="6" fillId="3" fontId="25" numFmtId="9" xfId="0" applyAlignment="1" applyBorder="1" applyFont="1" applyNumberFormat="1">
      <alignment horizontal="center" vertical="center"/>
    </xf>
    <xf borderId="7" fillId="3" fontId="25" numFmtId="9" xfId="0" applyAlignment="1" applyBorder="1" applyFont="1" applyNumberFormat="1">
      <alignment horizontal="center" vertical="center"/>
    </xf>
    <xf borderId="21" fillId="3" fontId="25" numFmtId="9" xfId="0" applyAlignment="1" applyBorder="1" applyFont="1" applyNumberFormat="1">
      <alignment horizontal="center" vertical="center"/>
    </xf>
    <xf borderId="15" fillId="3" fontId="10" numFmtId="0" xfId="0" applyAlignment="1" applyBorder="1" applyFont="1">
      <alignment shrinkToFit="0" vertical="center" wrapText="1"/>
    </xf>
    <xf borderId="15" fillId="0" fontId="10" numFmtId="165" xfId="0" applyAlignment="1" applyBorder="1" applyFont="1" applyNumberFormat="1">
      <alignment horizontal="center" shrinkToFit="0" vertical="center" wrapText="1"/>
    </xf>
    <xf borderId="15" fillId="7" fontId="10" numFmtId="0" xfId="0" applyAlignment="1" applyBorder="1" applyFill="1" applyFont="1">
      <alignment shrinkToFit="0" vertical="center" wrapText="1"/>
    </xf>
    <xf borderId="0" fillId="0" fontId="6" numFmtId="0" xfId="0" applyAlignment="1" applyFont="1">
      <alignment horizontal="left" vertical="center"/>
    </xf>
    <xf borderId="5" fillId="0" fontId="7" numFmtId="0" xfId="0" applyAlignment="1" applyBorder="1" applyFont="1">
      <alignment horizontal="left" shrinkToFit="0" vertical="center" wrapText="1"/>
    </xf>
    <xf borderId="15" fillId="8" fontId="7" numFmtId="0" xfId="0" applyAlignment="1" applyBorder="1" applyFill="1" applyFont="1">
      <alignment horizontal="left" shrinkToFit="0" vertical="center" wrapText="1"/>
    </xf>
    <xf borderId="15" fillId="0" fontId="7" numFmtId="3" xfId="0" applyAlignment="1" applyBorder="1" applyFont="1" applyNumberFormat="1">
      <alignment horizontal="center" shrinkToFit="0" vertical="center" wrapText="1"/>
    </xf>
    <xf borderId="1" fillId="0" fontId="7" numFmtId="3" xfId="0" applyAlignment="1" applyBorder="1" applyFont="1" applyNumberFormat="1">
      <alignment horizontal="center" shrinkToFit="0" vertical="center" wrapText="1"/>
    </xf>
    <xf borderId="7" fillId="0" fontId="7" numFmtId="0" xfId="0" applyAlignment="1" applyBorder="1" applyFont="1">
      <alignment horizontal="center" shrinkToFit="0" vertical="center" wrapText="1"/>
    </xf>
    <xf borderId="1" fillId="0" fontId="19" numFmtId="9" xfId="0" applyAlignment="1" applyBorder="1" applyFont="1" applyNumberFormat="1">
      <alignment horizontal="center" readingOrder="0" shrinkToFit="0" vertical="center" wrapText="1"/>
    </xf>
    <xf borderId="22" fillId="3" fontId="11" numFmtId="0" xfId="0" applyAlignment="1" applyBorder="1" applyFont="1">
      <alignment horizontal="center" shrinkToFit="0" vertical="center" wrapText="1"/>
    </xf>
    <xf borderId="23" fillId="0" fontId="3" numFmtId="0" xfId="0" applyBorder="1" applyFont="1"/>
    <xf borderId="24" fillId="0" fontId="3" numFmtId="0" xfId="0" applyBorder="1" applyFont="1"/>
    <xf borderId="25" fillId="0" fontId="3" numFmtId="0" xfId="0" applyBorder="1" applyFont="1"/>
    <xf borderId="26" fillId="3" fontId="11" numFmtId="0" xfId="0" applyAlignment="1" applyBorder="1" applyFont="1">
      <alignment horizontal="center" shrinkToFit="0" vertical="center" wrapText="1"/>
    </xf>
    <xf borderId="27" fillId="0" fontId="3" numFmtId="0" xfId="0" applyBorder="1" applyFont="1"/>
    <xf borderId="28" fillId="3" fontId="11" numFmtId="0" xfId="0" applyAlignment="1" applyBorder="1" applyFont="1">
      <alignment horizontal="center" shrinkToFit="0" vertical="center" wrapText="1"/>
    </xf>
    <xf borderId="15" fillId="0" fontId="26" numFmtId="0" xfId="0" applyAlignment="1" applyBorder="1" applyFont="1">
      <alignment horizontal="left" shrinkToFit="0" vertical="center" wrapText="1"/>
    </xf>
    <xf borderId="15" fillId="0" fontId="26" numFmtId="3" xfId="0" applyAlignment="1" applyBorder="1" applyFont="1" applyNumberFormat="1">
      <alignment horizontal="center" shrinkToFit="0" vertical="center" wrapText="1"/>
    </xf>
    <xf borderId="1" fillId="0" fontId="26" numFmtId="3" xfId="0" applyAlignment="1" applyBorder="1" applyFont="1" applyNumberFormat="1">
      <alignment horizontal="center"/>
    </xf>
    <xf borderId="15" fillId="0" fontId="26" numFmtId="0" xfId="0" applyAlignment="1" applyBorder="1" applyFont="1">
      <alignment horizontal="center" shrinkToFit="0" vertical="center" wrapText="1"/>
    </xf>
    <xf borderId="16" fillId="3" fontId="23" numFmtId="3" xfId="0" applyAlignment="1" applyBorder="1" applyFont="1" applyNumberFormat="1">
      <alignment horizontal="center" shrinkToFit="0" vertical="center" wrapText="1"/>
    </xf>
    <xf borderId="1" fillId="0" fontId="19" numFmtId="0" xfId="0" applyAlignment="1" applyBorder="1" applyFont="1">
      <alignment horizontal="center" readingOrder="0" shrinkToFit="0" vertical="center" wrapText="1"/>
    </xf>
    <xf borderId="16" fillId="3" fontId="23" numFmtId="3" xfId="0" applyAlignment="1" applyBorder="1" applyFont="1" applyNumberFormat="1">
      <alignment horizontal="center" readingOrder="0" shrinkToFit="0" vertical="center" wrapText="1"/>
    </xf>
    <xf borderId="16" fillId="4" fontId="20" numFmtId="3" xfId="0" applyAlignment="1" applyBorder="1" applyFont="1" applyNumberFormat="1">
      <alignment horizontal="center" vertical="center"/>
    </xf>
    <xf borderId="16" fillId="9" fontId="19" numFmtId="166" xfId="0" applyAlignment="1" applyBorder="1" applyFill="1" applyFont="1" applyNumberFormat="1">
      <alignment horizontal="left" vertical="center"/>
    </xf>
    <xf borderId="16" fillId="7" fontId="19" numFmtId="166" xfId="0" applyAlignment="1" applyBorder="1" applyFont="1" applyNumberFormat="1">
      <alignment horizontal="center" vertical="center"/>
    </xf>
    <xf borderId="16" fillId="6" fontId="19" numFmtId="164" xfId="0" applyAlignment="1" applyBorder="1" applyFont="1" applyNumberFormat="1">
      <alignment horizontal="center" vertical="center"/>
    </xf>
    <xf borderId="15" fillId="0" fontId="26" numFmtId="9" xfId="0" applyAlignment="1" applyBorder="1" applyFont="1" applyNumberFormat="1">
      <alignment horizontal="center" shrinkToFit="0" vertical="center" wrapText="1"/>
    </xf>
    <xf borderId="16" fillId="3" fontId="19" numFmtId="3" xfId="0" applyAlignment="1" applyBorder="1" applyFont="1" applyNumberFormat="1">
      <alignment horizontal="center" readingOrder="0" vertical="center"/>
    </xf>
    <xf borderId="16" fillId="10" fontId="19" numFmtId="1" xfId="0" applyAlignment="1" applyBorder="1" applyFill="1" applyFont="1" applyNumberFormat="1">
      <alignment horizontal="center" vertical="center"/>
    </xf>
    <xf borderId="15" fillId="0" fontId="26" numFmtId="0" xfId="0" applyAlignment="1" applyBorder="1" applyFont="1">
      <alignment horizontal="center" readingOrder="0" shrinkToFit="0" vertical="center" wrapText="1"/>
    </xf>
    <xf borderId="16" fillId="6" fontId="19" numFmtId="1" xfId="0" applyAlignment="1" applyBorder="1" applyFont="1" applyNumberFormat="1">
      <alignment horizontal="center" shrinkToFit="0" vertical="center" wrapText="1"/>
    </xf>
    <xf borderId="0" fillId="0" fontId="5" numFmtId="0" xfId="0" applyAlignment="1" applyFont="1">
      <alignment shrinkToFit="0" vertical="center" wrapText="1"/>
    </xf>
    <xf borderId="15" fillId="3" fontId="2" numFmtId="0" xfId="0" applyAlignment="1" applyBorder="1" applyFont="1">
      <alignment shrinkToFit="0" vertical="center" wrapText="1"/>
    </xf>
    <xf borderId="5" fillId="0" fontId="9" numFmtId="0" xfId="0" applyAlignment="1" applyBorder="1" applyFont="1">
      <alignment horizontal="center" vertical="center"/>
    </xf>
    <xf borderId="29" fillId="3" fontId="11" numFmtId="0" xfId="0" applyAlignment="1" applyBorder="1" applyFont="1">
      <alignment horizontal="center" shrinkToFit="0" vertical="center" wrapText="1"/>
    </xf>
    <xf borderId="30" fillId="0" fontId="3" numFmtId="0" xfId="0" applyBorder="1" applyFont="1"/>
    <xf borderId="31" fillId="0" fontId="3" numFmtId="0" xfId="0" applyBorder="1" applyFont="1"/>
    <xf borderId="7" fillId="0" fontId="26" numFmtId="9" xfId="0" applyAlignment="1" applyBorder="1" applyFont="1" applyNumberFormat="1">
      <alignment horizontal="center"/>
    </xf>
    <xf borderId="4" fillId="0" fontId="26" numFmtId="3" xfId="0" applyAlignment="1" applyBorder="1" applyFont="1" applyNumberFormat="1">
      <alignment horizontal="center"/>
    </xf>
    <xf borderId="15" fillId="2" fontId="7" numFmtId="0" xfId="0" applyAlignment="1" applyBorder="1" applyFont="1">
      <alignment horizontal="center" shrinkToFit="0" vertical="center" wrapText="1"/>
    </xf>
    <xf borderId="15" fillId="0" fontId="23" numFmtId="0" xfId="0" applyAlignment="1" applyBorder="1" applyFont="1">
      <alignment horizontal="left" shrinkToFit="0" vertical="center" wrapText="1"/>
    </xf>
    <xf borderId="16" fillId="3" fontId="19" numFmtId="2" xfId="0" applyAlignment="1" applyBorder="1" applyFont="1" applyNumberFormat="1">
      <alignment horizontal="center" vertical="center"/>
    </xf>
    <xf borderId="16" fillId="11" fontId="19" numFmtId="9" xfId="0" applyAlignment="1" applyBorder="1" applyFill="1" applyFont="1" applyNumberFormat="1">
      <alignment horizontal="center" vertical="center"/>
    </xf>
    <xf borderId="16" fillId="6" fontId="27" numFmtId="9" xfId="0" applyAlignment="1" applyBorder="1" applyFont="1" applyNumberFormat="1">
      <alignment horizontal="center" vertical="center"/>
    </xf>
    <xf borderId="14" fillId="0" fontId="26" numFmtId="9" xfId="0" applyAlignment="1" applyBorder="1" applyFont="1" applyNumberFormat="1">
      <alignment horizontal="center"/>
    </xf>
    <xf borderId="28" fillId="2" fontId="7" numFmtId="0" xfId="0" applyAlignment="1" applyBorder="1" applyFont="1">
      <alignment horizontal="center" shrinkToFit="0" vertical="center" wrapText="1"/>
    </xf>
    <xf borderId="28" fillId="2" fontId="26" numFmtId="0" xfId="0" applyAlignment="1" applyBorder="1" applyFont="1">
      <alignment horizontal="center" shrinkToFit="0" vertical="center" wrapText="1"/>
    </xf>
    <xf borderId="15" fillId="0" fontId="26" numFmtId="3" xfId="0" applyAlignment="1" applyBorder="1" applyFont="1" applyNumberFormat="1">
      <alignment horizontal="center"/>
    </xf>
    <xf borderId="7" fillId="0" fontId="26" numFmtId="0" xfId="0" applyAlignment="1" applyBorder="1" applyFont="1">
      <alignment horizontal="left"/>
    </xf>
    <xf borderId="1" fillId="0" fontId="19" numFmtId="1" xfId="0" applyAlignment="1" applyBorder="1" applyFont="1" applyNumberFormat="1">
      <alignment horizontal="center" readingOrder="0" shrinkToFit="0" vertical="center" wrapText="1"/>
    </xf>
    <xf borderId="16" fillId="12" fontId="18" numFmtId="3" xfId="0" applyAlignment="1" applyBorder="1" applyFill="1" applyFont="1" applyNumberFormat="1">
      <alignment horizontal="left" readingOrder="0" shrinkToFit="0" vertical="center" wrapText="1"/>
    </xf>
    <xf borderId="16" fillId="3" fontId="23" numFmtId="3" xfId="0" applyAlignment="1" applyBorder="1" applyFont="1" applyNumberFormat="1">
      <alignment horizontal="left" readingOrder="0" shrinkToFit="0" vertical="center" wrapText="1"/>
    </xf>
    <xf borderId="15" fillId="8" fontId="28" numFmtId="10" xfId="0" applyAlignment="1" applyBorder="1" applyFont="1" applyNumberFormat="1">
      <alignment horizontal="center" shrinkToFit="0" vertical="center" wrapText="1"/>
    </xf>
    <xf borderId="11" fillId="0" fontId="26" numFmtId="3" xfId="0" applyAlignment="1" applyBorder="1" applyFont="1" applyNumberFormat="1">
      <alignment horizontal="center"/>
    </xf>
    <xf borderId="14" fillId="0" fontId="26" numFmtId="0" xfId="0" applyAlignment="1" applyBorder="1" applyFont="1">
      <alignment horizontal="left"/>
    </xf>
    <xf borderId="1" fillId="2" fontId="9" numFmtId="0" xfId="0" applyAlignment="1" applyBorder="1" applyFont="1">
      <alignment horizontal="center" shrinkToFit="0" vertical="center" wrapText="1"/>
    </xf>
    <xf borderId="1" fillId="2" fontId="9" numFmtId="1" xfId="0" applyAlignment="1" applyBorder="1" applyFont="1" applyNumberFormat="1">
      <alignment horizontal="center" shrinkToFit="0" vertical="center" wrapText="1"/>
    </xf>
    <xf borderId="16" fillId="3" fontId="23" numFmtId="3" xfId="0" applyAlignment="1" applyBorder="1" applyFont="1" applyNumberFormat="1">
      <alignment horizontal="left" shrinkToFit="0" vertical="center" wrapText="1"/>
    </xf>
    <xf borderId="15" fillId="0" fontId="7" numFmtId="0" xfId="0" applyAlignment="1" applyBorder="1" applyFont="1">
      <alignment horizontal="left" readingOrder="0" shrinkToFit="0" vertical="center" wrapText="1"/>
    </xf>
    <xf borderId="16" fillId="2" fontId="18" numFmtId="3" xfId="0" applyAlignment="1" applyBorder="1" applyFont="1" applyNumberFormat="1">
      <alignment horizontal="left" shrinkToFit="0" vertical="center" wrapText="1"/>
    </xf>
    <xf borderId="1" fillId="0" fontId="29" numFmtId="3" xfId="0" applyAlignment="1" applyBorder="1" applyFont="1" applyNumberFormat="1">
      <alignment horizontal="center"/>
    </xf>
    <xf borderId="16" fillId="12" fontId="18" numFmtId="3" xfId="0" applyAlignment="1" applyBorder="1" applyFont="1" applyNumberFormat="1">
      <alignment horizontal="left" shrinkToFit="0" vertical="center" wrapText="1"/>
    </xf>
    <xf borderId="26" fillId="3" fontId="4" numFmtId="0" xfId="0" applyAlignment="1" applyBorder="1" applyFont="1">
      <alignment horizontal="center" vertical="center"/>
    </xf>
    <xf borderId="32" fillId="0" fontId="3" numFmtId="0" xfId="0" applyBorder="1" applyFont="1"/>
    <xf borderId="33" fillId="0" fontId="3" numFmtId="0" xfId="0" applyBorder="1" applyFont="1"/>
    <xf borderId="16" fillId="3" fontId="15" numFmtId="0" xfId="0" applyAlignment="1" applyBorder="1" applyFont="1">
      <alignment horizontal="center" shrinkToFit="0" vertical="center" wrapText="1"/>
    </xf>
    <xf borderId="16" fillId="3" fontId="16" numFmtId="0" xfId="0" applyAlignment="1" applyBorder="1" applyFont="1">
      <alignment horizontal="center" shrinkToFit="0" vertical="center" wrapText="1"/>
    </xf>
    <xf borderId="15" fillId="0" fontId="7" numFmtId="0" xfId="0" applyAlignment="1" applyBorder="1" applyFont="1">
      <alignment shrinkToFit="0" vertical="center" wrapText="1"/>
    </xf>
    <xf borderId="7" fillId="0" fontId="7" numFmtId="3" xfId="0" applyAlignment="1" applyBorder="1" applyFont="1" applyNumberFormat="1">
      <alignment horizontal="center" shrinkToFit="0" vertical="center" wrapText="1"/>
    </xf>
    <xf borderId="34" fillId="3" fontId="18" numFmtId="3" xfId="0" applyAlignment="1" applyBorder="1" applyFont="1" applyNumberFormat="1">
      <alignment horizontal="left" shrinkToFit="0" vertical="center" wrapText="1"/>
    </xf>
    <xf borderId="15" fillId="0" fontId="19" numFmtId="0" xfId="0" applyAlignment="1" applyBorder="1" applyFont="1">
      <alignment horizontal="center" readingOrder="0" shrinkToFit="0" vertical="center" wrapText="1"/>
    </xf>
    <xf borderId="35" fillId="3" fontId="19" numFmtId="3" xfId="0" applyAlignment="1" applyBorder="1" applyFont="1" applyNumberFormat="1">
      <alignment horizontal="center" vertical="center"/>
    </xf>
    <xf borderId="16" fillId="3" fontId="18" numFmtId="3" xfId="0" applyAlignment="1" applyBorder="1" applyFont="1" applyNumberFormat="1">
      <alignment horizontal="left" readingOrder="0" shrinkToFit="0" vertical="center" wrapText="1"/>
    </xf>
    <xf borderId="16" fillId="11" fontId="19" numFmtId="3" xfId="0" applyAlignment="1" applyBorder="1" applyFont="1" applyNumberFormat="1">
      <alignment horizontal="center" vertical="center"/>
    </xf>
    <xf borderId="16" fillId="3" fontId="18" numFmtId="3" xfId="0" applyAlignment="1" applyBorder="1" applyFont="1" applyNumberFormat="1">
      <alignment horizontal="left" readingOrder="0" shrinkToFit="0" vertical="center" wrapText="1"/>
    </xf>
    <xf borderId="16" fillId="4" fontId="30" numFmtId="3" xfId="0" applyAlignment="1" applyBorder="1" applyFont="1" applyNumberFormat="1">
      <alignment horizontal="center" vertical="center"/>
    </xf>
    <xf borderId="16" fillId="3" fontId="19" numFmtId="167" xfId="0" applyAlignment="1" applyBorder="1" applyFont="1" applyNumberFormat="1">
      <alignment horizontal="center" vertical="center"/>
    </xf>
    <xf borderId="15" fillId="13" fontId="19" numFmtId="0" xfId="0" applyAlignment="1" applyBorder="1" applyFill="1" applyFont="1">
      <alignment horizontal="center" shrinkToFit="0" vertical="center" wrapText="1"/>
    </xf>
    <xf borderId="35" fillId="3" fontId="19" numFmtId="167" xfId="0" applyAlignment="1" applyBorder="1" applyFont="1" applyNumberFormat="1">
      <alignment horizontal="center" vertical="center"/>
    </xf>
    <xf borderId="16" fillId="3" fontId="19" numFmtId="4" xfId="0" applyAlignment="1" applyBorder="1" applyFont="1" applyNumberFormat="1">
      <alignment horizontal="center" vertical="center"/>
    </xf>
    <xf borderId="1" fillId="0" fontId="19" numFmtId="167" xfId="0" applyAlignment="1" applyBorder="1" applyFont="1" applyNumberFormat="1">
      <alignment horizontal="center" shrinkToFit="0" vertical="center" wrapText="1"/>
    </xf>
    <xf borderId="1" fillId="0" fontId="19" numFmtId="4" xfId="0" applyAlignment="1" applyBorder="1" applyFont="1" applyNumberFormat="1">
      <alignment horizontal="center" shrinkToFit="0" vertical="center" wrapText="1"/>
    </xf>
    <xf borderId="16" fillId="13" fontId="19" numFmtId="167" xfId="0" applyAlignment="1" applyBorder="1" applyFont="1" applyNumberFormat="1">
      <alignment horizontal="center" shrinkToFit="0" vertical="center" wrapText="1"/>
    </xf>
    <xf borderId="5" fillId="2" fontId="31" numFmtId="0" xfId="0" applyAlignment="1" applyBorder="1" applyFont="1">
      <alignment horizontal="left" vertical="center"/>
    </xf>
    <xf borderId="0" fillId="0" fontId="5" numFmtId="0" xfId="0" applyAlignment="1" applyFont="1">
      <alignment horizontal="right" vertical="center"/>
    </xf>
    <xf borderId="15" fillId="3" fontId="31" numFmtId="0" xfId="0" applyAlignment="1" applyBorder="1" applyFont="1">
      <alignment vertical="center"/>
    </xf>
    <xf borderId="5" fillId="0" fontId="32" numFmtId="0" xfId="0" applyAlignment="1" applyBorder="1" applyFont="1">
      <alignment horizontal="center" shrinkToFit="0" vertical="center" wrapText="1"/>
    </xf>
    <xf borderId="0" fillId="0" fontId="7" numFmtId="0" xfId="0" applyAlignment="1" applyFont="1">
      <alignment horizontal="right" vertical="center"/>
    </xf>
    <xf borderId="5" fillId="0" fontId="32" numFmtId="0" xfId="0" applyAlignment="1" applyBorder="1" applyFont="1">
      <alignment horizontal="center" vertical="center"/>
    </xf>
    <xf borderId="1" fillId="0" fontId="7" numFmtId="0" xfId="0" applyAlignment="1" applyBorder="1" applyFont="1">
      <alignment horizontal="left" shrinkToFit="0" vertical="center" wrapText="1"/>
    </xf>
    <xf borderId="15" fillId="8" fontId="18" numFmtId="168" xfId="0" applyAlignment="1" applyBorder="1" applyFont="1" applyNumberFormat="1">
      <alignment horizontal="left" shrinkToFit="0" vertical="center" wrapText="1"/>
    </xf>
    <xf borderId="16" fillId="2" fontId="7" numFmtId="0" xfId="0" applyAlignment="1" applyBorder="1" applyFont="1">
      <alignment horizontal="center" shrinkToFit="0" vertical="center" wrapText="1"/>
    </xf>
    <xf borderId="21" fillId="2" fontId="7" numFmtId="0" xfId="0" applyAlignment="1" applyBorder="1" applyFont="1">
      <alignment horizontal="center" shrinkToFit="0" vertical="center" wrapText="1"/>
    </xf>
    <xf borderId="21" fillId="2" fontId="7" numFmtId="0" xfId="0" applyAlignment="1" applyBorder="1" applyFont="1">
      <alignment horizontal="left" shrinkToFit="0" vertical="center" wrapText="1"/>
    </xf>
    <xf borderId="21" fillId="2" fontId="7" numFmtId="169" xfId="0" applyAlignment="1" applyBorder="1" applyFont="1" applyNumberFormat="1">
      <alignment horizontal="right" shrinkToFit="0" vertical="center" wrapText="1"/>
    </xf>
    <xf borderId="1" fillId="0" fontId="23" numFmtId="164" xfId="0" applyAlignment="1" applyBorder="1" applyFont="1" applyNumberFormat="1">
      <alignment horizontal="center" shrinkToFit="0" vertical="center" wrapText="1"/>
    </xf>
    <xf borderId="1" fillId="0" fontId="23" numFmtId="10" xfId="0" applyAlignment="1" applyBorder="1" applyFont="1" applyNumberFormat="1">
      <alignment horizontal="center" shrinkToFit="0" vertical="center" wrapText="1"/>
    </xf>
    <xf borderId="16" fillId="3" fontId="23" numFmtId="164" xfId="0" applyAlignment="1" applyBorder="1" applyFont="1" applyNumberFormat="1">
      <alignment horizontal="center" vertical="center"/>
    </xf>
    <xf borderId="16" fillId="14" fontId="33" numFmtId="3" xfId="0" applyAlignment="1" applyBorder="1" applyFill="1" applyFont="1" applyNumberFormat="1">
      <alignment shrinkToFit="0" vertical="center" wrapText="1"/>
    </xf>
    <xf borderId="34" fillId="15" fontId="33" numFmtId="3" xfId="0" applyAlignment="1" applyBorder="1" applyFill="1" applyFont="1" applyNumberFormat="1">
      <alignment shrinkToFit="0" vertical="center" wrapText="1"/>
    </xf>
    <xf borderId="15" fillId="0" fontId="23" numFmtId="164" xfId="0" applyAlignment="1" applyBorder="1" applyFont="1" applyNumberFormat="1">
      <alignment horizontal="center" readingOrder="0" shrinkToFit="0" vertical="center" wrapText="1"/>
    </xf>
    <xf borderId="15" fillId="0" fontId="23" numFmtId="9" xfId="0" applyAlignment="1" applyBorder="1" applyFont="1" applyNumberFormat="1">
      <alignment horizontal="center" readingOrder="0" shrinkToFit="0" vertical="center" wrapText="1"/>
    </xf>
    <xf borderId="15" fillId="0" fontId="23" numFmtId="164" xfId="0" applyAlignment="1" applyBorder="1" applyFont="1" applyNumberFormat="1">
      <alignment readingOrder="0" shrinkToFit="0" vertical="center" wrapText="1"/>
    </xf>
    <xf borderId="35" fillId="3" fontId="23" numFmtId="9" xfId="0" applyAlignment="1" applyBorder="1" applyFont="1" applyNumberFormat="1">
      <alignment horizontal="center" vertical="center"/>
    </xf>
    <xf borderId="1" fillId="14" fontId="23" numFmtId="0" xfId="0" applyAlignment="1" applyBorder="1" applyFont="1">
      <alignment horizontal="left" readingOrder="0" shrinkToFit="0" vertical="center" wrapText="1"/>
    </xf>
    <xf borderId="1" fillId="0" fontId="18" numFmtId="0" xfId="0" applyAlignment="1" applyBorder="1" applyFont="1">
      <alignment horizontal="center" shrinkToFit="0" vertical="center" wrapText="1"/>
    </xf>
    <xf borderId="15" fillId="0" fontId="18" numFmtId="168" xfId="0" applyAlignment="1" applyBorder="1" applyFont="1" applyNumberFormat="1">
      <alignment horizontal="left" shrinkToFit="0" vertical="center" wrapText="1"/>
    </xf>
    <xf borderId="15" fillId="2" fontId="23" numFmtId="1" xfId="0" applyAlignment="1" applyBorder="1" applyFont="1" applyNumberFormat="1">
      <alignment horizontal="center" shrinkToFit="0" vertical="center" wrapText="1"/>
    </xf>
    <xf borderId="15" fillId="2" fontId="23" numFmtId="0" xfId="0" applyAlignment="1" applyBorder="1" applyFont="1">
      <alignment horizontal="center" shrinkToFit="0" vertical="center" wrapText="1"/>
    </xf>
    <xf borderId="15" fillId="0" fontId="23" numFmtId="0" xfId="0" applyAlignment="1" applyBorder="1" applyFont="1">
      <alignment horizontal="center" shrinkToFit="0" vertical="center" wrapText="1"/>
    </xf>
    <xf borderId="16" fillId="3" fontId="23" numFmtId="3" xfId="0" applyAlignment="1" applyBorder="1" applyFont="1" applyNumberFormat="1">
      <alignment horizontal="center" vertical="center"/>
    </xf>
    <xf borderId="15" fillId="14" fontId="33" numFmtId="3" xfId="0" applyAlignment="1" applyBorder="1" applyFont="1" applyNumberFormat="1">
      <alignment shrinkToFit="0" vertical="center" wrapText="1"/>
    </xf>
    <xf borderId="16" fillId="3" fontId="23" numFmtId="9" xfId="0" applyAlignment="1" applyBorder="1" applyFont="1" applyNumberFormat="1">
      <alignment horizontal="center" vertical="center"/>
    </xf>
    <xf borderId="15" fillId="14" fontId="23" numFmtId="0" xfId="0" applyAlignment="1" applyBorder="1" applyFont="1">
      <alignment horizontal="left" readingOrder="0" shrinkToFit="0" vertical="center" wrapText="1"/>
    </xf>
    <xf borderId="1" fillId="0" fontId="19" numFmtId="1" xfId="0" applyAlignment="1" applyBorder="1" applyFont="1" applyNumberFormat="1">
      <alignment horizontal="center" shrinkToFit="0" vertical="center" wrapText="1"/>
    </xf>
    <xf borderId="16" fillId="15" fontId="19" numFmtId="0" xfId="0" applyAlignment="1" applyBorder="1" applyFont="1">
      <alignment horizontal="center" shrinkToFit="0" vertical="center" wrapText="1"/>
    </xf>
    <xf borderId="15" fillId="15" fontId="19" numFmtId="0" xfId="0" applyAlignment="1" applyBorder="1" applyFont="1">
      <alignment horizontal="center" shrinkToFit="0" vertical="center" wrapText="1"/>
    </xf>
    <xf borderId="15" fillId="9" fontId="19" numFmtId="3" xfId="0" applyAlignment="1" applyBorder="1" applyFont="1" applyNumberFormat="1">
      <alignment horizontal="center" vertical="center"/>
    </xf>
    <xf borderId="1" fillId="2" fontId="7" numFmtId="0" xfId="0" applyAlignment="1" applyBorder="1" applyFont="1">
      <alignment horizontal="left" shrinkToFit="0" vertical="center" wrapText="1"/>
    </xf>
    <xf borderId="15" fillId="2" fontId="34" numFmtId="168" xfId="0" applyAlignment="1" applyBorder="1" applyFont="1" applyNumberFormat="1">
      <alignment horizontal="left" shrinkToFit="0" vertical="center" wrapText="1"/>
    </xf>
    <xf borderId="15" fillId="2" fontId="7" numFmtId="3" xfId="0" applyAlignment="1" applyBorder="1" applyFont="1" applyNumberFormat="1">
      <alignment horizontal="center" shrinkToFit="0" vertical="center" wrapText="1"/>
    </xf>
    <xf borderId="1" fillId="0" fontId="26" numFmtId="0" xfId="0" applyAlignment="1" applyBorder="1" applyFont="1">
      <alignment horizontal="center" shrinkToFit="0" vertical="center" wrapText="1"/>
    </xf>
    <xf borderId="1" fillId="2" fontId="7" numFmtId="0" xfId="0" applyAlignment="1" applyBorder="1" applyFont="1">
      <alignment horizontal="center" shrinkToFit="0" vertical="center" wrapText="1"/>
    </xf>
    <xf borderId="36" fillId="2" fontId="7" numFmtId="0" xfId="0" applyAlignment="1" applyBorder="1" applyFont="1">
      <alignment horizontal="center" shrinkToFit="0" vertical="center" wrapText="1"/>
    </xf>
    <xf borderId="36" fillId="2" fontId="7" numFmtId="0" xfId="0" applyAlignment="1" applyBorder="1" applyFont="1">
      <alignment horizontal="left" shrinkToFit="0" vertical="center" wrapText="1"/>
    </xf>
    <xf borderId="36" fillId="2" fontId="7" numFmtId="169" xfId="0" applyAlignment="1" applyBorder="1" applyFont="1" applyNumberFormat="1">
      <alignment horizontal="center" shrinkToFit="0" vertical="center" wrapText="1"/>
    </xf>
    <xf borderId="4" fillId="0" fontId="18" numFmtId="0" xfId="0" applyAlignment="1" applyBorder="1" applyFont="1">
      <alignment horizontal="left" shrinkToFit="0" vertical="center" wrapText="1"/>
    </xf>
    <xf borderId="1" fillId="2" fontId="23" numFmtId="0" xfId="0" applyAlignment="1" applyBorder="1" applyFont="1">
      <alignment horizontal="center" shrinkToFit="0" vertical="center" wrapText="1"/>
    </xf>
    <xf borderId="1" fillId="3" fontId="23" numFmtId="3" xfId="0" applyAlignment="1" applyBorder="1" applyFont="1" applyNumberFormat="1">
      <alignment horizontal="center" vertical="center"/>
    </xf>
    <xf borderId="1" fillId="14" fontId="33" numFmtId="3" xfId="0" applyAlignment="1" applyBorder="1" applyFont="1" applyNumberFormat="1">
      <alignment shrinkToFit="0" vertical="center" wrapText="1"/>
    </xf>
    <xf borderId="2" fillId="15" fontId="33" numFmtId="3" xfId="0" applyAlignment="1" applyBorder="1" applyFont="1" applyNumberFormat="1">
      <alignment shrinkToFit="0" vertical="center" wrapText="1"/>
    </xf>
    <xf borderId="1" fillId="0" fontId="23" numFmtId="0" xfId="0" applyAlignment="1" applyBorder="1" applyFont="1">
      <alignment horizontal="center" shrinkToFit="0" vertical="center" wrapText="1"/>
    </xf>
    <xf borderId="4" fillId="3" fontId="23" numFmtId="3" xfId="0" applyAlignment="1" applyBorder="1" applyFont="1" applyNumberFormat="1">
      <alignment horizontal="center" vertical="center"/>
    </xf>
    <xf borderId="1" fillId="14" fontId="33" numFmtId="3" xfId="0" applyAlignment="1" applyBorder="1" applyFont="1" applyNumberFormat="1">
      <alignment shrinkToFit="0" wrapText="1"/>
    </xf>
    <xf borderId="1" fillId="3" fontId="23" numFmtId="3" xfId="0" applyAlignment="1" applyBorder="1" applyFont="1" applyNumberFormat="1">
      <alignment horizontal="left" readingOrder="0" shrinkToFit="0" vertical="center" wrapText="1"/>
    </xf>
    <xf borderId="1" fillId="3" fontId="19" numFmtId="3" xfId="0" applyAlignment="1" applyBorder="1" applyFont="1" applyNumberFormat="1">
      <alignment horizontal="center" vertical="center"/>
    </xf>
    <xf borderId="1" fillId="4" fontId="20" numFmtId="3" xfId="0" applyAlignment="1" applyBorder="1" applyFont="1" applyNumberFormat="1">
      <alignment horizontal="center" vertical="center"/>
    </xf>
    <xf borderId="1" fillId="11" fontId="19" numFmtId="3" xfId="0" applyAlignment="1" applyBorder="1" applyFont="1" applyNumberFormat="1">
      <alignment horizontal="center" vertical="center"/>
    </xf>
    <xf borderId="15" fillId="2" fontId="34" numFmtId="168" xfId="0" applyAlignment="1" applyBorder="1" applyFont="1" applyNumberFormat="1">
      <alignment horizontal="left" readingOrder="0" shrinkToFit="0" vertical="center" wrapText="1"/>
    </xf>
    <xf borderId="15" fillId="2" fontId="35" numFmtId="3" xfId="0" applyAlignment="1" applyBorder="1" applyFont="1" applyNumberFormat="1">
      <alignment vertical="center"/>
    </xf>
    <xf borderId="37" fillId="0" fontId="3" numFmtId="0" xfId="0" applyBorder="1" applyFont="1"/>
    <xf borderId="38" fillId="0" fontId="3" numFmtId="0" xfId="0" applyBorder="1" applyFont="1"/>
    <xf borderId="39" fillId="0" fontId="3" numFmtId="0" xfId="0" applyBorder="1" applyFont="1"/>
    <xf borderId="40" fillId="0" fontId="3" numFmtId="0" xfId="0" applyBorder="1" applyFont="1"/>
    <xf borderId="41" fillId="0" fontId="3" numFmtId="0" xfId="0" applyBorder="1" applyFont="1"/>
    <xf borderId="15" fillId="0" fontId="7" numFmtId="168" xfId="0" applyAlignment="1" applyBorder="1" applyFont="1" applyNumberFormat="1">
      <alignment horizontal="center" shrinkToFit="0" vertical="center" wrapText="1"/>
    </xf>
    <xf borderId="1" fillId="0" fontId="23" numFmtId="9" xfId="0" applyAlignment="1" applyBorder="1" applyFont="1" applyNumberFormat="1">
      <alignment horizontal="center" shrinkToFit="0" vertical="center" wrapText="1"/>
    </xf>
    <xf borderId="16" fillId="16" fontId="23" numFmtId="9" xfId="0" applyAlignment="1" applyBorder="1" applyFill="1" applyFont="1" applyNumberFormat="1">
      <alignment horizontal="center" shrinkToFit="0" vertical="center" wrapText="1"/>
    </xf>
    <xf borderId="16" fillId="14" fontId="33" numFmtId="9" xfId="0" applyAlignment="1" applyBorder="1" applyFont="1" applyNumberFormat="1">
      <alignment shrinkToFit="0" vertical="center" wrapText="1"/>
    </xf>
    <xf borderId="42" fillId="15" fontId="33" numFmtId="3" xfId="0" applyAlignment="1" applyBorder="1" applyFont="1" applyNumberFormat="1">
      <alignment shrinkToFit="0" vertical="center" wrapText="1"/>
    </xf>
    <xf borderId="35" fillId="16" fontId="23" numFmtId="9" xfId="0" applyAlignment="1" applyBorder="1" applyFont="1" applyNumberFormat="1">
      <alignment horizontal="center" shrinkToFit="0" vertical="center" wrapText="1"/>
    </xf>
    <xf borderId="39" fillId="14" fontId="33" numFmtId="0" xfId="0" applyAlignment="1" applyBorder="1" applyFont="1">
      <alignment readingOrder="0" shrinkToFit="0" wrapText="1"/>
    </xf>
    <xf borderId="16" fillId="16" fontId="19" numFmtId="9" xfId="0" applyAlignment="1" applyBorder="1" applyFont="1" applyNumberFormat="1">
      <alignment horizontal="center" shrinkToFit="0" vertical="center" wrapText="1"/>
    </xf>
    <xf borderId="43" fillId="0" fontId="3" numFmtId="0" xfId="0" applyBorder="1" applyFont="1"/>
    <xf borderId="1" fillId="0" fontId="23" numFmtId="3" xfId="0" applyAlignment="1" applyBorder="1" applyFont="1" applyNumberFormat="1">
      <alignment horizontal="center" shrinkToFit="0" vertical="center" wrapText="1"/>
    </xf>
    <xf borderId="35" fillId="3" fontId="23" numFmtId="3" xfId="0" applyAlignment="1" applyBorder="1" applyFont="1" applyNumberFormat="1">
      <alignment horizontal="center" vertical="center"/>
    </xf>
    <xf borderId="16" fillId="14" fontId="33" numFmtId="0" xfId="0" applyAlignment="1" applyBorder="1" applyFont="1">
      <alignment readingOrder="0" shrinkToFit="0" wrapText="1"/>
    </xf>
    <xf borderId="16" fillId="11" fontId="19" numFmtId="3" xfId="0" applyAlignment="1" applyBorder="1" applyFont="1" applyNumberFormat="1">
      <alignment vertical="center"/>
    </xf>
    <xf borderId="16" fillId="3" fontId="19" numFmtId="3" xfId="0" applyAlignment="1" applyBorder="1" applyFont="1" applyNumberFormat="1">
      <alignment vertical="center"/>
    </xf>
    <xf borderId="44" fillId="0" fontId="3" numFmtId="0" xfId="0" applyBorder="1" applyFont="1"/>
    <xf borderId="1" fillId="14" fontId="23" numFmtId="3" xfId="0" applyAlignment="1" applyBorder="1" applyFont="1" applyNumberFormat="1">
      <alignment horizontal="left" readingOrder="0" shrinkToFit="0" vertical="center" wrapText="1"/>
    </xf>
    <xf borderId="34" fillId="6" fontId="19" numFmtId="9" xfId="0" applyAlignment="1" applyBorder="1" applyFont="1" applyNumberFormat="1">
      <alignment horizontal="center" shrinkToFit="0" vertical="center" wrapText="1"/>
    </xf>
    <xf borderId="16" fillId="9" fontId="19" numFmtId="3" xfId="0" applyAlignment="1" applyBorder="1" applyFont="1" applyNumberFormat="1">
      <alignment vertical="center"/>
    </xf>
    <xf borderId="15" fillId="2" fontId="34" numFmtId="0" xfId="0" applyAlignment="1" applyBorder="1" applyFont="1">
      <alignment horizontal="left" shrinkToFit="0" vertical="center" wrapText="1"/>
    </xf>
    <xf borderId="34" fillId="3" fontId="19" numFmtId="3" xfId="0" applyAlignment="1" applyBorder="1" applyFont="1" applyNumberFormat="1">
      <alignment horizontal="center" vertical="center"/>
    </xf>
    <xf borderId="1" fillId="0" fontId="23" numFmtId="9" xfId="0" applyAlignment="1" applyBorder="1" applyFont="1" applyNumberFormat="1">
      <alignment horizontal="center" readingOrder="0" shrinkToFit="0" vertical="center" wrapText="1"/>
    </xf>
    <xf borderId="15" fillId="0" fontId="18" numFmtId="0" xfId="0" applyAlignment="1" applyBorder="1" applyFont="1">
      <alignment shrinkToFit="0" vertical="center" wrapText="1"/>
    </xf>
    <xf borderId="1" fillId="0" fontId="7" numFmtId="0" xfId="0" applyAlignment="1" applyBorder="1" applyFont="1">
      <alignment horizontal="center" readingOrder="0" shrinkToFit="0" vertical="center" wrapText="1"/>
    </xf>
    <xf borderId="16" fillId="16" fontId="23" numFmtId="164" xfId="0" applyAlignment="1" applyBorder="1" applyFont="1" applyNumberFormat="1">
      <alignment horizontal="center" shrinkToFit="0" vertical="center" wrapText="1"/>
    </xf>
    <xf borderId="35" fillId="3" fontId="23" numFmtId="164" xfId="0" applyAlignment="1" applyBorder="1" applyFont="1" applyNumberFormat="1">
      <alignment horizontal="center" vertical="center"/>
    </xf>
    <xf borderId="16" fillId="4" fontId="20" numFmtId="10" xfId="0" applyAlignment="1" applyBorder="1" applyFont="1" applyNumberFormat="1">
      <alignment horizontal="center" vertical="center"/>
    </xf>
    <xf borderId="16" fillId="11" fontId="19" numFmtId="164" xfId="0" applyAlignment="1" applyBorder="1" applyFont="1" applyNumberFormat="1">
      <alignment horizontal="center" vertical="center"/>
    </xf>
    <xf borderId="15" fillId="2" fontId="18" numFmtId="0" xfId="0" applyAlignment="1" applyBorder="1" applyFont="1">
      <alignment shrinkToFit="0" vertical="center" wrapText="1"/>
    </xf>
    <xf borderId="15" fillId="2" fontId="7" numFmtId="9" xfId="0" applyAlignment="1" applyBorder="1" applyFont="1" applyNumberFormat="1">
      <alignment horizontal="center" shrinkToFit="0" vertical="center" wrapText="1"/>
    </xf>
    <xf borderId="21" fillId="2" fontId="18" numFmtId="0" xfId="0" applyAlignment="1" applyBorder="1" applyFont="1">
      <alignment horizontal="left" shrinkToFit="0" vertical="center" wrapText="1"/>
    </xf>
    <xf borderId="16" fillId="2" fontId="19" numFmtId="9" xfId="0" applyAlignment="1" applyBorder="1" applyFont="1" applyNumberFormat="1">
      <alignment horizontal="center" vertical="center"/>
    </xf>
    <xf borderId="7" fillId="0" fontId="7" numFmtId="170" xfId="0" applyAlignment="1" applyBorder="1" applyFont="1" applyNumberFormat="1">
      <alignment horizontal="center" shrinkToFit="0" vertical="center" wrapText="1"/>
    </xf>
    <xf borderId="19" fillId="13" fontId="18" numFmtId="0" xfId="0" applyAlignment="1" applyBorder="1" applyFont="1">
      <alignment horizontal="center" shrinkToFit="0" vertical="center" wrapText="1"/>
    </xf>
    <xf borderId="0" fillId="0" fontId="6" numFmtId="0" xfId="0" applyAlignment="1" applyFont="1">
      <alignment horizontal="right" vertical="center"/>
    </xf>
    <xf borderId="15" fillId="0" fontId="26" numFmtId="9" xfId="0" applyAlignment="1" applyBorder="1" applyFont="1" applyNumberFormat="1">
      <alignment horizontal="center"/>
    </xf>
    <xf borderId="7" fillId="0" fontId="26" numFmtId="0" xfId="0" applyAlignment="1" applyBorder="1" applyFont="1">
      <alignment horizontal="left" shrinkToFit="0" vertical="center" wrapText="1"/>
    </xf>
    <xf borderId="21" fillId="16" fontId="18" numFmtId="0" xfId="0" applyAlignment="1" applyBorder="1" applyFont="1">
      <alignment horizontal="left" shrinkToFit="0" vertical="center" wrapText="1"/>
    </xf>
    <xf borderId="21" fillId="16" fontId="36" numFmtId="0" xfId="0" applyAlignment="1" applyBorder="1" applyFont="1">
      <alignment horizontal="left" readingOrder="0" shrinkToFit="0" vertical="center" wrapText="1"/>
    </xf>
    <xf borderId="21" fillId="16" fontId="18" numFmtId="0" xfId="0" applyAlignment="1" applyBorder="1" applyFont="1">
      <alignment horizontal="left" readingOrder="0" shrinkToFit="0" vertical="center" wrapText="1"/>
    </xf>
    <xf borderId="16" fillId="3" fontId="7" numFmtId="3" xfId="0" applyAlignment="1" applyBorder="1" applyFont="1" applyNumberFormat="1">
      <alignment horizontal="center" vertical="center"/>
    </xf>
    <xf borderId="11" fillId="0" fontId="26" numFmtId="9" xfId="0" applyAlignment="1" applyBorder="1" applyFont="1" applyNumberFormat="1">
      <alignment horizontal="center"/>
    </xf>
    <xf borderId="15" fillId="0" fontId="7" numFmtId="4" xfId="0" applyAlignment="1" applyBorder="1" applyFont="1" applyNumberFormat="1">
      <alignment horizontal="center" shrinkToFit="0" vertical="center" wrapText="1"/>
    </xf>
    <xf borderId="35" fillId="2" fontId="29" numFmtId="0" xfId="0" applyAlignment="1" applyBorder="1" applyFont="1">
      <alignment horizontal="center" shrinkToFit="0" vertical="center" wrapText="1"/>
    </xf>
    <xf borderId="35" fillId="17" fontId="29" numFmtId="0" xfId="0" applyAlignment="1" applyBorder="1" applyFill="1" applyFont="1">
      <alignment horizontal="center" shrinkToFit="0" vertical="center" wrapText="1"/>
    </xf>
    <xf borderId="35" fillId="2" fontId="29" numFmtId="0" xfId="0" applyAlignment="1" applyBorder="1" applyFont="1">
      <alignment horizontal="center" readingOrder="0" shrinkToFit="0" vertical="center" wrapText="1"/>
    </xf>
    <xf borderId="35" fillId="3" fontId="29" numFmtId="0" xfId="0" applyAlignment="1" applyBorder="1" applyFont="1">
      <alignment horizontal="center" shrinkToFit="0" vertical="center" wrapText="1"/>
    </xf>
    <xf borderId="35" fillId="3" fontId="26" numFmtId="3" xfId="0" applyAlignment="1" applyBorder="1" applyFont="1" applyNumberFormat="1">
      <alignment horizontal="center" shrinkToFit="0" vertical="center" wrapText="1"/>
    </xf>
    <xf borderId="35" fillId="3" fontId="26" numFmtId="3" xfId="0" applyAlignment="1" applyBorder="1" applyFont="1" applyNumberFormat="1">
      <alignment horizontal="center"/>
    </xf>
    <xf borderId="16" fillId="4" fontId="20" numFmtId="4" xfId="0" applyAlignment="1" applyBorder="1" applyFont="1" applyNumberFormat="1">
      <alignment horizontal="center" vertical="center"/>
    </xf>
    <xf borderId="35" fillId="3" fontId="29" numFmtId="3" xfId="0" applyAlignment="1" applyBorder="1" applyFont="1" applyNumberFormat="1">
      <alignment horizontal="center"/>
    </xf>
    <xf borderId="16" fillId="9" fontId="29" numFmtId="9" xfId="0" applyAlignment="1" applyBorder="1" applyFont="1" applyNumberFormat="1">
      <alignment horizontal="center"/>
    </xf>
    <xf borderId="35" fillId="6" fontId="29" numFmtId="0" xfId="0" applyAlignment="1" applyBorder="1" applyFont="1">
      <alignment horizontal="center"/>
    </xf>
    <xf borderId="16" fillId="10" fontId="29" numFmtId="9" xfId="0" applyAlignment="1" applyBorder="1" applyFont="1" applyNumberFormat="1">
      <alignment horizontal="center"/>
    </xf>
    <xf borderId="1" fillId="0" fontId="7" numFmtId="0" xfId="0" applyAlignment="1" applyBorder="1" applyFont="1">
      <alignment shrinkToFit="0" wrapText="1"/>
    </xf>
    <xf borderId="15" fillId="0" fontId="35" numFmtId="0" xfId="0" applyAlignment="1" applyBorder="1" applyFont="1">
      <alignment shrinkToFit="0" vertical="center" wrapText="1"/>
    </xf>
    <xf borderId="15" fillId="0" fontId="7" numFmtId="9" xfId="0" applyAlignment="1" applyBorder="1" applyFont="1" applyNumberFormat="1">
      <alignment horizontal="center" shrinkToFit="0" wrapText="1"/>
    </xf>
    <xf borderId="1" fillId="0" fontId="35" numFmtId="3" xfId="0" applyBorder="1" applyFont="1" applyNumberFormat="1"/>
    <xf borderId="15" fillId="2" fontId="28" numFmtId="0" xfId="0" applyAlignment="1" applyBorder="1" applyFont="1">
      <alignment horizontal="center" shrinkToFit="0" wrapText="1"/>
    </xf>
    <xf borderId="15" fillId="2" fontId="37" numFmtId="0" xfId="0" applyAlignment="1" applyBorder="1" applyFont="1">
      <alignment horizontal="center" shrinkToFit="0" wrapText="1"/>
    </xf>
    <xf borderId="15" fillId="2" fontId="28" numFmtId="0" xfId="0" applyAlignment="1" applyBorder="1" applyFont="1">
      <alignment shrinkToFit="0" wrapText="1"/>
    </xf>
    <xf borderId="7" fillId="0" fontId="7" numFmtId="0" xfId="0" applyAlignment="1" applyBorder="1" applyFont="1">
      <alignment shrinkToFit="0" wrapText="1"/>
    </xf>
    <xf borderId="7" fillId="0" fontId="26" numFmtId="0" xfId="0" applyAlignment="1" applyBorder="1" applyFont="1">
      <alignment shrinkToFit="0" wrapText="1"/>
    </xf>
    <xf borderId="7" fillId="0" fontId="34" numFmtId="0" xfId="0" applyAlignment="1" applyBorder="1" applyFont="1">
      <alignment horizontal="left"/>
    </xf>
    <xf borderId="15" fillId="2" fontId="28" numFmtId="10" xfId="0" applyAlignment="1" applyBorder="1" applyFont="1" applyNumberFormat="1">
      <alignment horizontal="center" shrinkToFit="0" vertical="center" wrapText="1"/>
    </xf>
    <xf borderId="7" fillId="0" fontId="7" numFmtId="3" xfId="0" applyAlignment="1" applyBorder="1" applyFont="1" applyNumberFormat="1">
      <alignment horizontal="left" shrinkToFit="0" vertical="center" wrapText="1"/>
    </xf>
    <xf borderId="14" fillId="0" fontId="34" numFmtId="0" xfId="0" applyAlignment="1" applyBorder="1" applyFont="1">
      <alignment horizontal="left"/>
    </xf>
    <xf borderId="34" fillId="15" fontId="33" numFmtId="3" xfId="0" applyAlignment="1" applyBorder="1" applyFont="1" applyNumberFormat="1">
      <alignment readingOrder="0" shrinkToFit="0" vertical="center" wrapText="1"/>
    </xf>
    <xf borderId="16" fillId="18" fontId="19" numFmtId="9" xfId="0" applyAlignment="1" applyBorder="1" applyFill="1" applyFont="1" applyNumberFormat="1">
      <alignment horizontal="center" vertical="center"/>
    </xf>
    <xf borderId="1" fillId="0" fontId="7" numFmtId="0" xfId="0" applyAlignment="1" applyBorder="1" applyFont="1">
      <alignment shrinkToFit="0" vertical="center" wrapText="1"/>
    </xf>
    <xf borderId="7" fillId="2" fontId="7" numFmtId="3" xfId="0" applyAlignment="1" applyBorder="1" applyFont="1" applyNumberFormat="1">
      <alignment horizontal="left" shrinkToFit="0" vertical="center" wrapText="1"/>
    </xf>
    <xf borderId="15" fillId="8" fontId="38" numFmtId="0" xfId="0" applyAlignment="1" applyBorder="1" applyFont="1">
      <alignment horizontal="center" shrinkToFit="0" vertical="center" wrapText="1"/>
    </xf>
    <xf borderId="16" fillId="3" fontId="39" numFmtId="3" xfId="0" applyAlignment="1" applyBorder="1" applyFont="1" applyNumberFormat="1">
      <alignment horizontal="left" readingOrder="0" shrinkToFit="0" vertical="center" wrapText="1"/>
    </xf>
    <xf borderId="16" fillId="3" fontId="39" numFmtId="3" xfId="0" applyAlignment="1" applyBorder="1" applyFont="1" applyNumberFormat="1">
      <alignment horizontal="left" shrinkToFit="0" vertical="center" wrapText="1"/>
    </xf>
    <xf borderId="1" fillId="0" fontId="29" numFmtId="10" xfId="0" applyAlignment="1" applyBorder="1" applyFont="1" applyNumberFormat="1">
      <alignment horizontal="center" shrinkToFit="0" vertical="center" wrapText="1"/>
    </xf>
    <xf borderId="16" fillId="3" fontId="40" numFmtId="0" xfId="0" applyAlignment="1" applyBorder="1" applyFont="1">
      <alignment horizontal="left" readingOrder="0" shrinkToFit="0" vertical="center" wrapText="1"/>
    </xf>
    <xf borderId="16" fillId="3" fontId="32" numFmtId="0" xfId="0" applyAlignment="1" applyBorder="1" applyFont="1">
      <alignment horizontal="left" shrinkToFit="0" vertical="center" wrapText="1"/>
    </xf>
    <xf borderId="16" fillId="8" fontId="38" numFmtId="0" xfId="0" applyAlignment="1" applyBorder="1" applyFont="1">
      <alignment horizontal="center" shrinkToFit="0" vertical="center" wrapText="1"/>
    </xf>
    <xf borderId="15" fillId="0" fontId="7" numFmtId="164" xfId="0" applyAlignment="1" applyBorder="1" applyFont="1" applyNumberFormat="1">
      <alignment horizontal="center" shrinkToFit="0" vertical="center" wrapText="1"/>
    </xf>
    <xf borderId="16" fillId="3" fontId="18" numFmtId="3" xfId="0" applyAlignment="1" applyBorder="1" applyFont="1" applyNumberFormat="1">
      <alignment horizontal="center" shrinkToFit="0" vertical="center" wrapText="1"/>
    </xf>
    <xf borderId="15" fillId="9" fontId="28" numFmtId="10" xfId="0" applyAlignment="1" applyBorder="1" applyFont="1" applyNumberFormat="1">
      <alignment horizontal="center" shrinkToFit="0" wrapText="1"/>
    </xf>
    <xf borderId="16" fillId="3" fontId="41" numFmtId="3" xfId="0" applyAlignment="1" applyBorder="1" applyFont="1" applyNumberFormat="1">
      <alignment shrinkToFit="0" vertical="top" wrapText="1"/>
    </xf>
    <xf borderId="16" fillId="3" fontId="41" numFmtId="3" xfId="0" applyAlignment="1" applyBorder="1" applyFont="1" applyNumberFormat="1">
      <alignment readingOrder="0" shrinkToFit="0" vertical="top" wrapText="1"/>
    </xf>
    <xf borderId="15" fillId="0" fontId="18" numFmtId="0" xfId="0" applyAlignment="1" applyBorder="1" applyFont="1">
      <alignment horizontal="center" shrinkToFit="0" vertical="center" wrapText="1"/>
    </xf>
    <xf borderId="15" fillId="2" fontId="28" numFmtId="10" xfId="0" applyAlignment="1" applyBorder="1" applyFont="1" applyNumberFormat="1">
      <alignment horizontal="center" shrinkToFit="0" wrapText="1"/>
    </xf>
    <xf borderId="1" fillId="0" fontId="18" numFmtId="10" xfId="0" applyAlignment="1" applyBorder="1" applyFont="1" applyNumberFormat="1">
      <alignment horizontal="center" shrinkToFit="0" wrapText="1"/>
    </xf>
    <xf borderId="1" fillId="0" fontId="7" numFmtId="10" xfId="0" applyAlignment="1" applyBorder="1" applyFont="1" applyNumberFormat="1">
      <alignment horizontal="center" shrinkToFit="0" wrapText="1"/>
    </xf>
    <xf borderId="15" fillId="2" fontId="28" numFmtId="9" xfId="0" applyAlignment="1" applyBorder="1" applyFont="1" applyNumberFormat="1">
      <alignment horizontal="center" shrinkToFit="0" wrapText="1"/>
    </xf>
    <xf borderId="15" fillId="8" fontId="28" numFmtId="9" xfId="0" applyAlignment="1" applyBorder="1" applyFont="1" applyNumberFormat="1">
      <alignment horizontal="center" shrinkToFit="0" vertical="center" wrapText="1"/>
    </xf>
    <xf borderId="0" fillId="0" fontId="35" numFmtId="0" xfId="0" applyFont="1"/>
    <xf borderId="7" fillId="0" fontId="26" numFmtId="3" xfId="0" applyAlignment="1" applyBorder="1" applyFont="1" applyNumberFormat="1">
      <alignment horizontal="left"/>
    </xf>
    <xf borderId="7" fillId="0" fontId="7" numFmtId="0" xfId="0" applyAlignment="1" applyBorder="1" applyFont="1">
      <alignment horizontal="left" vertical="center"/>
    </xf>
    <xf borderId="1" fillId="0" fontId="18" numFmtId="10" xfId="0" applyAlignment="1" applyBorder="1" applyFont="1" applyNumberFormat="1">
      <alignment horizontal="center" shrinkToFit="0" vertical="center" wrapText="1"/>
    </xf>
    <xf borderId="16" fillId="3" fontId="18" numFmtId="9" xfId="0" applyAlignment="1" applyBorder="1" applyFont="1" applyNumberFormat="1">
      <alignment horizontal="center" vertical="center"/>
    </xf>
    <xf borderId="21" fillId="16" fontId="7" numFmtId="0" xfId="0" applyAlignment="1" applyBorder="1" applyFont="1">
      <alignment horizontal="left" shrinkToFit="0" vertical="center" wrapText="1"/>
    </xf>
    <xf borderId="16" fillId="3" fontId="18" numFmtId="0" xfId="0" applyAlignment="1" applyBorder="1" applyFont="1">
      <alignment horizontal="left" readingOrder="0" shrinkToFit="0" vertical="center" wrapText="1"/>
    </xf>
    <xf borderId="16" fillId="8" fontId="28" numFmtId="10" xfId="0" applyAlignment="1" applyBorder="1" applyFont="1" applyNumberFormat="1">
      <alignment horizontal="center" shrinkToFit="0" vertical="center" wrapText="1"/>
    </xf>
    <xf borderId="15" fillId="8" fontId="28" numFmtId="0" xfId="0" applyAlignment="1" applyBorder="1" applyFont="1">
      <alignment horizontal="center" shrinkToFit="0" vertical="center" wrapText="1"/>
    </xf>
    <xf borderId="15" fillId="8" fontId="28" numFmtId="0" xfId="0" applyAlignment="1" applyBorder="1" applyFont="1">
      <alignment horizontal="left" shrinkToFit="0" vertical="center" wrapText="1"/>
    </xf>
    <xf borderId="16" fillId="3" fontId="28" numFmtId="0" xfId="0" applyAlignment="1" applyBorder="1" applyFont="1">
      <alignment horizontal="center" shrinkToFit="0" vertical="center" wrapText="1"/>
    </xf>
    <xf borderId="15" fillId="8" fontId="28" numFmtId="164" xfId="0" applyAlignment="1" applyBorder="1" applyFont="1" applyNumberFormat="1">
      <alignment horizontal="center" shrinkToFit="0" vertical="center" wrapText="1"/>
    </xf>
    <xf borderId="15" fillId="8" fontId="28" numFmtId="164" xfId="0" applyAlignment="1" applyBorder="1" applyFont="1" applyNumberFormat="1">
      <alignment horizontal="center" readingOrder="0" shrinkToFit="0" vertical="center" wrapText="1"/>
    </xf>
    <xf borderId="15" fillId="8" fontId="28" numFmtId="10" xfId="0" applyAlignment="1" applyBorder="1" applyFont="1" applyNumberFormat="1">
      <alignment horizontal="center" readingOrder="0" shrinkToFit="0" vertical="center" wrapText="1"/>
    </xf>
    <xf borderId="16" fillId="3" fontId="28" numFmtId="3" xfId="0" applyAlignment="1" applyBorder="1" applyFont="1" applyNumberFormat="1">
      <alignment horizontal="left" shrinkToFit="0" wrapText="1"/>
    </xf>
    <xf borderId="16" fillId="3" fontId="28" numFmtId="0" xfId="0" applyAlignment="1" applyBorder="1" applyFont="1">
      <alignment horizontal="center" readingOrder="0" shrinkToFit="0" vertical="center" wrapText="1"/>
    </xf>
    <xf borderId="15" fillId="0" fontId="28" numFmtId="10" xfId="0" applyAlignment="1" applyBorder="1" applyFont="1" applyNumberFormat="1">
      <alignment horizontal="center" shrinkToFit="0" vertical="center" wrapText="1"/>
    </xf>
    <xf borderId="16" fillId="3" fontId="28" numFmtId="9" xfId="0" applyAlignment="1" applyBorder="1" applyFont="1" applyNumberFormat="1">
      <alignment horizontal="center" shrinkToFit="0" vertical="center" wrapText="1"/>
    </xf>
    <xf borderId="15" fillId="2" fontId="28" numFmtId="164" xfId="0" applyAlignment="1" applyBorder="1" applyFont="1" applyNumberFormat="1">
      <alignment horizontal="center" shrinkToFit="0" vertical="center" wrapText="1"/>
    </xf>
    <xf borderId="1" fillId="2" fontId="25" numFmtId="0" xfId="0" applyAlignment="1" applyBorder="1" applyFont="1">
      <alignment horizontal="center" shrinkToFit="0" vertical="center" wrapText="1"/>
    </xf>
    <xf borderId="5" fillId="0" fontId="42" numFmtId="0" xfId="0" applyAlignment="1" applyBorder="1" applyFont="1">
      <alignment horizontal="center"/>
    </xf>
    <xf borderId="7" fillId="0" fontId="26" numFmtId="0" xfId="0" applyAlignment="1" applyBorder="1" applyFont="1">
      <alignment horizontal="center" shrinkToFit="0" vertical="top" wrapText="1"/>
    </xf>
    <xf borderId="16" fillId="3" fontId="7" numFmtId="3" xfId="0" applyAlignment="1" applyBorder="1" applyFont="1" applyNumberFormat="1">
      <alignment horizontal="center" shrinkToFit="0" vertical="center" wrapText="1"/>
    </xf>
    <xf borderId="16" fillId="3" fontId="7" numFmtId="3" xfId="0" applyAlignment="1" applyBorder="1" applyFont="1" applyNumberFormat="1">
      <alignment horizontal="center" readingOrder="0" shrinkToFit="0" vertical="center" wrapText="1"/>
    </xf>
    <xf borderId="7" fillId="0" fontId="18" numFmtId="0" xfId="0" applyAlignment="1" applyBorder="1" applyFont="1">
      <alignment horizontal="center" shrinkToFit="0" vertical="center" wrapText="1"/>
    </xf>
    <xf borderId="15" fillId="8" fontId="5" numFmtId="0" xfId="0" applyAlignment="1" applyBorder="1" applyFont="1">
      <alignment horizontal="left" shrinkToFit="0" vertical="center" wrapText="1"/>
    </xf>
    <xf borderId="1" fillId="0" fontId="19" numFmtId="166" xfId="0" applyAlignment="1" applyBorder="1" applyFont="1" applyNumberFormat="1">
      <alignment horizontal="center" shrinkToFit="0" vertical="center" wrapText="1"/>
    </xf>
    <xf borderId="15" fillId="3" fontId="26" numFmtId="0" xfId="0" applyAlignment="1" applyBorder="1" applyFont="1">
      <alignment horizontal="center" shrinkToFit="0" vertical="center" wrapText="1"/>
    </xf>
    <xf borderId="15" fillId="3" fontId="26" numFmtId="0" xfId="0" applyAlignment="1" applyBorder="1" applyFont="1">
      <alignment horizontal="left" readingOrder="0" shrinkToFit="0" vertical="center" wrapText="1"/>
    </xf>
    <xf borderId="1" fillId="0" fontId="19" numFmtId="168" xfId="0" applyAlignment="1" applyBorder="1" applyFont="1" applyNumberFormat="1">
      <alignment horizontal="center" shrinkToFit="0" vertical="center" wrapText="1"/>
    </xf>
    <xf borderId="15" fillId="3" fontId="26" numFmtId="0" xfId="0" applyAlignment="1" applyBorder="1" applyFont="1">
      <alignment horizontal="center" readingOrder="0" shrinkToFit="0" vertical="center" wrapText="1"/>
    </xf>
    <xf borderId="1" fillId="0" fontId="19" numFmtId="3" xfId="0" applyAlignment="1" applyBorder="1" applyFont="1" applyNumberFormat="1">
      <alignment horizontal="center" readingOrder="0" shrinkToFit="0" vertical="center" wrapText="1"/>
    </xf>
    <xf borderId="15" fillId="8" fontId="5" numFmtId="0" xfId="0" applyAlignment="1" applyBorder="1" applyFont="1">
      <alignment horizontal="left" readingOrder="0" shrinkToFit="0" vertical="center" wrapText="1"/>
    </xf>
    <xf borderId="15" fillId="0" fontId="7" numFmtId="3" xfId="0" applyAlignment="1" applyBorder="1" applyFont="1" applyNumberFormat="1">
      <alignment horizontal="center" readingOrder="0" shrinkToFit="0" vertical="center" wrapText="1"/>
    </xf>
    <xf borderId="7" fillId="0" fontId="7" numFmtId="0" xfId="0" applyAlignment="1" applyBorder="1" applyFont="1">
      <alignment horizontal="left" readingOrder="0" shrinkToFit="0" vertical="center" wrapText="1"/>
    </xf>
    <xf borderId="5" fillId="19" fontId="35" numFmtId="0" xfId="0" applyAlignment="1" applyBorder="1" applyFill="1" applyFont="1">
      <alignment horizontal="center"/>
    </xf>
    <xf borderId="15" fillId="19" fontId="43" numFmtId="0" xfId="0" applyAlignment="1" applyBorder="1" applyFont="1">
      <alignment horizontal="center" shrinkToFit="0" vertical="center" wrapText="1"/>
    </xf>
    <xf borderId="15" fillId="19" fontId="43" numFmtId="0" xfId="0" applyAlignment="1" applyBorder="1" applyFont="1">
      <alignment horizontal="center"/>
    </xf>
    <xf borderId="45" fillId="19" fontId="43" numFmtId="0" xfId="0" applyAlignment="1" applyBorder="1" applyFont="1">
      <alignment horizontal="center"/>
    </xf>
    <xf borderId="45" fillId="19" fontId="35" numFmtId="0" xfId="0" applyAlignment="1" applyBorder="1" applyFont="1">
      <alignment horizontal="center"/>
    </xf>
    <xf borderId="15" fillId="20" fontId="43" numFmtId="0" xfId="0" applyAlignment="1" applyBorder="1" applyFill="1" applyFont="1">
      <alignment horizontal="center" shrinkToFit="0" vertical="center" wrapText="1"/>
    </xf>
    <xf borderId="15" fillId="0" fontId="35" numFmtId="9" xfId="0" applyBorder="1" applyFont="1" applyNumberFormat="1"/>
    <xf borderId="15" fillId="0" fontId="35" numFmtId="0" xfId="0" applyBorder="1" applyFont="1"/>
  </cellXfs>
  <cellStyles count="1">
    <cellStyle xfId="0" name="Normal" builtinId="0"/>
  </cellStyles>
  <dxfs count="3">
    <dxf>
      <font/>
      <fill>
        <patternFill patternType="solid">
          <fgColor rgb="FF00B050"/>
          <bgColor rgb="FF00B050"/>
        </patternFill>
      </fill>
      <border/>
    </dxf>
    <dxf>
      <font/>
      <fill>
        <patternFill patternType="solid">
          <fgColor rgb="FFFFFF00"/>
          <bgColor rgb="FFFFFF00"/>
        </patternFill>
      </fill>
      <border/>
    </dxf>
    <dxf>
      <font/>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externalLink" Target="externalLinks/externalLink1.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23"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238125</xdr:colOff>
      <xdr:row>0</xdr:row>
      <xdr:rowOff>95250</xdr:rowOff>
    </xdr:from>
    <xdr:ext cx="676275" cy="895350"/>
    <xdr:pic>
      <xdr:nvPicPr>
        <xdr:cNvPr id="0" name="image1.jp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1228725</xdr:colOff>
      <xdr:row>0</xdr:row>
      <xdr:rowOff>85725</xdr:rowOff>
    </xdr:from>
    <xdr:ext cx="676275" cy="895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abajo%20en%20casa/MIPG/Plataforma%20Estrategica/2024/Documentos%20areas/OAP/DE-FT-53%20PLAN%20DE%20ACCI&#211;N%20INSTITUCIONAL%20-%20PAI%20IDIGER%20-%20v12_%20completo.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CUATRIENIO"/>
      <sheetName val="PAI ANUAL"/>
    </sheetNames>
    <sheetDataSet>
      <sheetData sheetId="0"/>
      <sheetData sheetId="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docs.google.com/spreadsheets/d/1REgt40ZlL-K9SLUQb9bFhWjOy12tREfj/edit?usp=drive_link&amp;ouid=106113530372093471341&amp;rtpof=true&amp;sd=true" TargetMode="External"/><Relationship Id="rId3" Type="http://schemas.openxmlformats.org/officeDocument/2006/relationships/hyperlink" Target="https://docs.google.com/spreadsheets/d/1REgt40ZlL-K9SLUQb9bFhWjOy12tREfj/edit?usp=drive_link&amp;ouid=106113530372093471341&amp;rtpof=true&amp;sd=true" TargetMode="External"/><Relationship Id="rId4" Type="http://schemas.openxmlformats.org/officeDocument/2006/relationships/hyperlink" Target="https://docs.google.com/spreadsheets/d/1sbCGUchv_V5souuEF-1IX37pk8HJiz-2o6e-99qTImc/edit?gid=773306513" TargetMode="External"/><Relationship Id="rId5" Type="http://schemas.openxmlformats.org/officeDocument/2006/relationships/drawing" Target="../drawings/drawing1.xml"/><Relationship Id="rId6"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1.xml"/><Relationship Id="rId3"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2.xml"/><Relationship Id="rId3"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www.idiger.gov.co/" TargetMode="External"/><Relationship Id="rId3" Type="http://schemas.openxmlformats.org/officeDocument/2006/relationships/drawing" Target="../drawings/drawing6.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7.xml"/><Relationship Id="rId3"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hyperlink" Target="https://drive.google.com/drive/folders/10-UpdbSGvMwoD8N-p9t-c4K-LvflG9I_?usp=drive_link" TargetMode="External"/><Relationship Id="rId2" Type="http://schemas.openxmlformats.org/officeDocument/2006/relationships/hyperlink" Target="https://drive.google.com/drive/folders/10-UpdbSGvMwoD8N-p9t-c4K-LvflG9I_?usp=drive_link" TargetMode="External"/><Relationship Id="rId3" Type="http://schemas.openxmlformats.org/officeDocument/2006/relationships/hyperlink" Target="https://drive.google.com/drive/folders/10-UpdbSGvMwoD8N-p9t-c4K-LvflG9I_?usp=drive_link" TargetMode="External"/><Relationship Id="rId4" Type="http://schemas.openxmlformats.org/officeDocument/2006/relationships/hyperlink" Target="https://drive.google.com/drive/folders/10-UpdbSGvMwoD8N-p9t-c4K-LvflG9I_?usp=drive_link" TargetMode="External"/><Relationship Id="rId5" Type="http://schemas.openxmlformats.org/officeDocument/2006/relationships/hyperlink" Target="https://drive.google.com/drive/folders/10-UpdbSGvMwoD8N-p9t-c4K-LvflG9I_?usp=drive_link" TargetMode="External"/><Relationship Id="rId6"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39.14"/>
    <col customWidth="1" min="13" max="13" width="34.14"/>
    <col customWidth="1" min="14" max="14" width="27.71"/>
    <col customWidth="1" min="15" max="15" width="37.71"/>
    <col customWidth="1" min="16" max="16" width="35.57"/>
    <col customWidth="1" min="17" max="17" width="22.86"/>
    <col customWidth="1" min="18" max="18" width="25.14"/>
    <col customWidth="1" min="19" max="20" width="15.86"/>
    <col customWidth="1" min="21" max="21" width="61.43"/>
    <col customWidth="1" min="22" max="22" width="60.0"/>
    <col customWidth="1" min="23" max="30" width="15.86"/>
    <col customWidth="1" min="31" max="31" width="114.86"/>
    <col customWidth="1" min="32" max="32" width="80.14"/>
    <col customWidth="1" min="33" max="40" width="15.86"/>
    <col customWidth="1" min="41" max="41" width="34.29"/>
    <col customWidth="1" min="42" max="42" width="44.0"/>
    <col customWidth="1" min="43" max="50" width="15.86"/>
    <col customWidth="1" min="51" max="51" width="36.71"/>
    <col customWidth="1" min="52" max="52" width="41.43"/>
    <col customWidth="1" min="53" max="53" width="24.57"/>
    <col customWidth="1" min="54" max="57" width="17.71"/>
    <col customWidth="1" min="58" max="58" width="17.86"/>
    <col customWidth="1" min="59" max="61" width="12.29"/>
    <col customWidth="1" min="62" max="62" width="24.71"/>
    <col customWidth="1" min="63" max="65" width="12.29"/>
    <col customWidth="1" min="66" max="66" width="51.29"/>
    <col customWidth="1" min="67" max="67" width="20.71"/>
    <col customWidth="1" min="68"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1</v>
      </c>
      <c r="BJ1" s="6"/>
      <c r="BK1" s="6"/>
      <c r="BL1" s="6"/>
      <c r="BM1" s="6"/>
      <c r="BN1" s="6"/>
      <c r="BO1" s="6"/>
      <c r="BP1" s="6"/>
      <c r="BQ1" s="7"/>
    </row>
    <row r="2" ht="20.25" customHeight="1">
      <c r="A2" s="8"/>
      <c r="B2" s="9"/>
      <c r="BH2" s="10"/>
      <c r="BI2" s="5" t="s">
        <v>2</v>
      </c>
      <c r="BJ2" s="6"/>
      <c r="BK2" s="6"/>
      <c r="BL2" s="6"/>
      <c r="BM2" s="6"/>
      <c r="BN2" s="6"/>
      <c r="BO2" s="6"/>
      <c r="BP2" s="6"/>
      <c r="BQ2" s="7"/>
    </row>
    <row r="3" ht="20.25" customHeight="1">
      <c r="A3" s="8"/>
      <c r="B3" s="9"/>
      <c r="BH3" s="10"/>
      <c r="BI3" s="5" t="s">
        <v>3</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4</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6</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8</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11</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63.0" customHeight="1">
      <c r="A11" s="24" t="s">
        <v>12</v>
      </c>
      <c r="B11" s="24" t="s">
        <v>13</v>
      </c>
      <c r="C11" s="24" t="s">
        <v>14</v>
      </c>
      <c r="D11" s="24" t="s">
        <v>15</v>
      </c>
      <c r="E11" s="24" t="s">
        <v>16</v>
      </c>
      <c r="F11" s="24" t="s">
        <v>17</v>
      </c>
      <c r="G11" s="24" t="s">
        <v>18</v>
      </c>
      <c r="H11" s="24" t="s">
        <v>19</v>
      </c>
      <c r="I11" s="24" t="s">
        <v>20</v>
      </c>
      <c r="J11" s="24" t="s">
        <v>21</v>
      </c>
      <c r="K11" s="24" t="s">
        <v>22</v>
      </c>
      <c r="L11" s="24" t="s">
        <v>23</v>
      </c>
      <c r="M11" s="25" t="s">
        <v>24</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7"/>
      <c r="BA11" s="26" t="s">
        <v>25</v>
      </c>
      <c r="BB11" s="27" t="s">
        <v>26</v>
      </c>
      <c r="BC11" s="6"/>
      <c r="BD11" s="6"/>
      <c r="BE11" s="7"/>
      <c r="BF11" s="28" t="s">
        <v>27</v>
      </c>
      <c r="BG11" s="6"/>
      <c r="BH11" s="6"/>
      <c r="BI11" s="7"/>
      <c r="BJ11" s="28" t="s">
        <v>28</v>
      </c>
      <c r="BK11" s="6"/>
      <c r="BL11" s="6"/>
      <c r="BM11" s="7"/>
      <c r="BN11" s="29" t="s">
        <v>29</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7"/>
      <c r="W12" s="25" t="s">
        <v>31</v>
      </c>
      <c r="X12" s="6"/>
      <c r="Y12" s="6"/>
      <c r="Z12" s="6"/>
      <c r="AA12" s="6"/>
      <c r="AB12" s="6"/>
      <c r="AC12" s="6"/>
      <c r="AD12" s="6"/>
      <c r="AE12" s="6"/>
      <c r="AF12" s="7"/>
      <c r="AG12" s="25" t="s">
        <v>32</v>
      </c>
      <c r="AH12" s="6"/>
      <c r="AI12" s="6"/>
      <c r="AJ12" s="6"/>
      <c r="AK12" s="6"/>
      <c r="AL12" s="6"/>
      <c r="AM12" s="6"/>
      <c r="AN12" s="6"/>
      <c r="AO12" s="6"/>
      <c r="AP12" s="7"/>
      <c r="AQ12" s="25" t="s">
        <v>33</v>
      </c>
      <c r="AR12" s="6"/>
      <c r="AS12" s="6"/>
      <c r="AT12" s="6"/>
      <c r="AU12" s="6"/>
      <c r="AV12" s="6"/>
      <c r="AW12" s="6"/>
      <c r="AX12" s="6"/>
      <c r="AY12" s="6"/>
      <c r="AZ12" s="7"/>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37.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25" t="s">
        <v>53</v>
      </c>
      <c r="AR13" s="7"/>
      <c r="AS13" s="25" t="s">
        <v>54</v>
      </c>
      <c r="AT13" s="7"/>
      <c r="AU13" s="25" t="s">
        <v>55</v>
      </c>
      <c r="AV13" s="7"/>
      <c r="AW13" s="25" t="s">
        <v>44</v>
      </c>
      <c r="AX13" s="7"/>
      <c r="AY13" s="33" t="s">
        <v>45</v>
      </c>
      <c r="AZ13" s="33" t="s">
        <v>46</v>
      </c>
      <c r="BA13" s="8"/>
      <c r="BB13" s="8"/>
      <c r="BC13" s="8"/>
      <c r="BD13" s="8"/>
      <c r="BE13" s="8"/>
      <c r="BF13" s="8"/>
      <c r="BG13" s="8"/>
      <c r="BH13" s="8"/>
      <c r="BI13" s="8"/>
      <c r="BJ13" s="8"/>
      <c r="BK13" s="8"/>
      <c r="BL13" s="8"/>
      <c r="BM13" s="8"/>
      <c r="BN13" s="8"/>
      <c r="BO13" s="8"/>
      <c r="BP13" s="8"/>
      <c r="BQ13" s="8"/>
    </row>
    <row r="14" ht="36.0"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24.5" customHeight="1">
      <c r="A15" s="36" t="s">
        <v>60</v>
      </c>
      <c r="B15" s="37" t="s">
        <v>61</v>
      </c>
      <c r="C15" s="37" t="s">
        <v>62</v>
      </c>
      <c r="D15" s="38">
        <v>1.0</v>
      </c>
      <c r="E15" s="38">
        <v>1.0</v>
      </c>
      <c r="F15" s="39" t="s">
        <v>63</v>
      </c>
      <c r="G15" s="36" t="s">
        <v>64</v>
      </c>
      <c r="H15" s="40" t="s">
        <v>65</v>
      </c>
      <c r="I15" s="41" t="s">
        <v>66</v>
      </c>
      <c r="J15" s="41" t="s">
        <v>67</v>
      </c>
      <c r="K15" s="41" t="s">
        <v>68</v>
      </c>
      <c r="L15" s="42" t="s">
        <v>69</v>
      </c>
      <c r="M15" s="43">
        <v>0.0833</v>
      </c>
      <c r="N15" s="43">
        <v>0.0833</v>
      </c>
      <c r="O15" s="43">
        <v>0.0833</v>
      </c>
      <c r="P15" s="43">
        <v>0.0833</v>
      </c>
      <c r="Q15" s="43">
        <v>0.0833</v>
      </c>
      <c r="R15" s="43">
        <v>0.0833</v>
      </c>
      <c r="S15" s="44">
        <f>Q15+O15+M15</f>
        <v>0.2499</v>
      </c>
      <c r="T15" s="45">
        <f>N15+P15+R15</f>
        <v>0.2499</v>
      </c>
      <c r="U15" s="46" t="s">
        <v>70</v>
      </c>
      <c r="V15" s="46" t="s">
        <v>71</v>
      </c>
      <c r="W15" s="43">
        <v>0.083</v>
      </c>
      <c r="X15" s="47">
        <v>0.083</v>
      </c>
      <c r="Y15" s="43">
        <v>0.083</v>
      </c>
      <c r="Z15" s="47">
        <v>0.083</v>
      </c>
      <c r="AA15" s="43">
        <v>0.083</v>
      </c>
      <c r="AB15" s="47">
        <v>0.083</v>
      </c>
      <c r="AC15" s="44">
        <f t="shared" ref="AC15:AD15" si="1">W15+Y15+AA15</f>
        <v>0.249</v>
      </c>
      <c r="AD15" s="44">
        <f t="shared" si="1"/>
        <v>0.249</v>
      </c>
      <c r="AE15" s="46" t="s">
        <v>70</v>
      </c>
      <c r="AF15" s="46" t="s">
        <v>71</v>
      </c>
      <c r="AG15" s="43">
        <v>0.0833</v>
      </c>
      <c r="AH15" s="48"/>
      <c r="AI15" s="43">
        <v>0.0833</v>
      </c>
      <c r="AJ15" s="48"/>
      <c r="AK15" s="43">
        <v>0.0833</v>
      </c>
      <c r="AL15" s="48"/>
      <c r="AM15" s="44">
        <f t="shared" ref="AM15:AN15" si="2">AG15+AI15+AK15</f>
        <v>0.2499</v>
      </c>
      <c r="AN15" s="44">
        <f t="shared" si="2"/>
        <v>0</v>
      </c>
      <c r="AO15" s="49"/>
      <c r="AP15" s="49"/>
      <c r="AQ15" s="50">
        <v>0.083</v>
      </c>
      <c r="AR15" s="51"/>
      <c r="AS15" s="50">
        <v>0.083</v>
      </c>
      <c r="AT15" s="51"/>
      <c r="AU15" s="50">
        <v>0.083</v>
      </c>
      <c r="AV15" s="51"/>
      <c r="AW15" s="44">
        <f t="shared" ref="AW15:AX15" si="3">AQ15+AS15+AU15</f>
        <v>0.249</v>
      </c>
      <c r="AX15" s="45">
        <f t="shared" si="3"/>
        <v>0</v>
      </c>
      <c r="AY15" s="49"/>
      <c r="AZ15" s="49"/>
      <c r="BA15" s="52">
        <f>S15+AC15+AM15+AW15</f>
        <v>0.9978</v>
      </c>
      <c r="BB15" s="44">
        <f t="shared" ref="BB15:BB22" si="10">+T15</f>
        <v>0.2499</v>
      </c>
      <c r="BC15" s="44">
        <f t="shared" ref="BC15:BC22" si="11">+T15+AD15</f>
        <v>0.4989</v>
      </c>
      <c r="BD15" s="44">
        <f t="shared" ref="BD15:BD22" si="12">+T15+AD15+AN15</f>
        <v>0.4989</v>
      </c>
      <c r="BE15" s="44">
        <f t="shared" ref="BE15:BE22" si="13">+T15+AD15+AN15+AX15</f>
        <v>0.4989</v>
      </c>
      <c r="BF15" s="53">
        <f t="shared" ref="BF15:BI15" si="4">IF(AND(BB15&gt;0,$BA15&gt;0),BB15/$BA15,0)</f>
        <v>0.2504509922</v>
      </c>
      <c r="BG15" s="53">
        <f t="shared" si="4"/>
        <v>0.5</v>
      </c>
      <c r="BH15" s="53">
        <f t="shared" si="4"/>
        <v>0.5</v>
      </c>
      <c r="BI15" s="53">
        <f t="shared" si="4"/>
        <v>0.5</v>
      </c>
      <c r="BJ15" s="53">
        <v>1.0</v>
      </c>
      <c r="BK15" s="53">
        <f t="shared" ref="BK15:BK20" si="15">BI15</f>
        <v>0.5</v>
      </c>
      <c r="BL15" s="53">
        <f t="shared" ref="BL15:BL22" si="16">BI15</f>
        <v>0.5</v>
      </c>
      <c r="BM15" s="53">
        <f t="shared" ref="BM15:BM22" si="17">BI15</f>
        <v>0.5</v>
      </c>
      <c r="BN15" s="53">
        <f t="shared" ref="BN15:BN16" si="18">(IF(AND(BJ15&gt;0,$D15&gt;0),BJ15/$D15,0))</f>
        <v>1</v>
      </c>
      <c r="BO15" s="53">
        <f t="shared" ref="BO15:BO16" si="19">((IF(AND(BK15&gt;0,$D15&gt;0),BK15/$D15,0)))*0.25+(BN15*0.25)</f>
        <v>0.375</v>
      </c>
      <c r="BP15" s="53">
        <f t="shared" ref="BP15:BQ15" si="5">(IF(AND(BL15&gt;0,$D15&gt;0),BL15/$D15,0))</f>
        <v>0.5</v>
      </c>
      <c r="BQ15" s="53">
        <f t="shared" si="5"/>
        <v>0.5</v>
      </c>
    </row>
    <row r="16" ht="204.0" customHeight="1">
      <c r="A16" s="8"/>
      <c r="B16" s="37" t="s">
        <v>61</v>
      </c>
      <c r="C16" s="37" t="s">
        <v>72</v>
      </c>
      <c r="D16" s="38">
        <v>1.0</v>
      </c>
      <c r="E16" s="38">
        <v>1.0</v>
      </c>
      <c r="F16" s="39" t="s">
        <v>63</v>
      </c>
      <c r="G16" s="36" t="s">
        <v>73</v>
      </c>
      <c r="H16" s="54" t="s">
        <v>74</v>
      </c>
      <c r="I16" s="41" t="s">
        <v>75</v>
      </c>
      <c r="J16" s="41" t="s">
        <v>67</v>
      </c>
      <c r="K16" s="41" t="s">
        <v>76</v>
      </c>
      <c r="L16" s="42" t="s">
        <v>77</v>
      </c>
      <c r="M16" s="55">
        <v>0.11</v>
      </c>
      <c r="N16" s="55">
        <v>0.11</v>
      </c>
      <c r="O16" s="55">
        <v>0.06</v>
      </c>
      <c r="P16" s="55">
        <v>0.1</v>
      </c>
      <c r="Q16" s="55">
        <v>0.07</v>
      </c>
      <c r="R16" s="55">
        <v>0.05</v>
      </c>
      <c r="S16" s="44">
        <f t="shared" ref="S16:T16" si="6">M16+O16+Q16</f>
        <v>0.24</v>
      </c>
      <c r="T16" s="45">
        <f t="shared" si="6"/>
        <v>0.26</v>
      </c>
      <c r="U16" s="46" t="s">
        <v>78</v>
      </c>
      <c r="V16" s="56" t="s">
        <v>79</v>
      </c>
      <c r="W16" s="55">
        <v>0.1</v>
      </c>
      <c r="X16" s="55">
        <v>0.07</v>
      </c>
      <c r="Y16" s="55">
        <v>0.09</v>
      </c>
      <c r="Z16" s="57">
        <v>0.07</v>
      </c>
      <c r="AA16" s="55">
        <v>0.09</v>
      </c>
      <c r="AB16" s="57">
        <v>0.1</v>
      </c>
      <c r="AC16" s="44">
        <f t="shared" ref="AC16:AD16" si="7">W16+Y16+AA16</f>
        <v>0.28</v>
      </c>
      <c r="AD16" s="44">
        <f t="shared" si="7"/>
        <v>0.24</v>
      </c>
      <c r="AE16" s="58" t="s">
        <v>80</v>
      </c>
      <c r="AF16" s="56" t="s">
        <v>81</v>
      </c>
      <c r="AG16" s="55">
        <v>0.09</v>
      </c>
      <c r="AH16" s="55"/>
      <c r="AI16" s="55">
        <v>0.08</v>
      </c>
      <c r="AJ16" s="55"/>
      <c r="AK16" s="55">
        <v>0.05</v>
      </c>
      <c r="AL16" s="59"/>
      <c r="AM16" s="44">
        <f t="shared" ref="AM16:AN16" si="8">AG16+AI16+AK16</f>
        <v>0.22</v>
      </c>
      <c r="AN16" s="44">
        <f t="shared" si="8"/>
        <v>0</v>
      </c>
      <c r="AO16" s="45"/>
      <c r="AP16" s="45"/>
      <c r="AQ16" s="55">
        <v>0.09</v>
      </c>
      <c r="AR16" s="59"/>
      <c r="AS16" s="55">
        <v>0.09</v>
      </c>
      <c r="AT16" s="59"/>
      <c r="AU16" s="55">
        <v>0.11</v>
      </c>
      <c r="AV16" s="59"/>
      <c r="AW16" s="44">
        <f t="shared" ref="AW16:AX16" si="9">AQ16+AS16+AU16</f>
        <v>0.29</v>
      </c>
      <c r="AX16" s="45">
        <f t="shared" si="9"/>
        <v>0</v>
      </c>
      <c r="AY16" s="60"/>
      <c r="AZ16" s="60"/>
      <c r="BA16" s="61">
        <v>1.0</v>
      </c>
      <c r="BB16" s="44">
        <f t="shared" si="10"/>
        <v>0.26</v>
      </c>
      <c r="BC16" s="44">
        <f t="shared" si="11"/>
        <v>0.5</v>
      </c>
      <c r="BD16" s="44">
        <f t="shared" si="12"/>
        <v>0.5</v>
      </c>
      <c r="BE16" s="44">
        <f t="shared" si="13"/>
        <v>0.5</v>
      </c>
      <c r="BF16" s="53">
        <f t="shared" ref="BF16:BI16" si="14">IF(AND(BB16&gt;0,$BA16&gt;0),BB16/$BA16,0)</f>
        <v>0.26</v>
      </c>
      <c r="BG16" s="53">
        <f t="shared" si="14"/>
        <v>0.5</v>
      </c>
      <c r="BH16" s="53">
        <f t="shared" si="14"/>
        <v>0.5</v>
      </c>
      <c r="BI16" s="53">
        <f t="shared" si="14"/>
        <v>0.5</v>
      </c>
      <c r="BJ16" s="53">
        <v>1.0</v>
      </c>
      <c r="BK16" s="53">
        <f t="shared" si="15"/>
        <v>0.5</v>
      </c>
      <c r="BL16" s="53">
        <f t="shared" si="16"/>
        <v>0.5</v>
      </c>
      <c r="BM16" s="53">
        <f t="shared" si="17"/>
        <v>0.5</v>
      </c>
      <c r="BN16" s="53">
        <f t="shared" si="18"/>
        <v>1</v>
      </c>
      <c r="BO16" s="53">
        <f t="shared" si="19"/>
        <v>0.375</v>
      </c>
      <c r="BP16" s="53">
        <f t="shared" ref="BP16:BQ16" si="20">(IF(AND(BL16&gt;0,$D16&gt;0),BL16/$D16,0))</f>
        <v>0.5</v>
      </c>
      <c r="BQ16" s="53">
        <f t="shared" si="20"/>
        <v>0.5</v>
      </c>
    </row>
    <row r="17" ht="201.75" customHeight="1">
      <c r="A17" s="8"/>
      <c r="B17" s="37" t="s">
        <v>61</v>
      </c>
      <c r="C17" s="37" t="s">
        <v>82</v>
      </c>
      <c r="D17" s="38">
        <v>1.0</v>
      </c>
      <c r="E17" s="38">
        <v>1.0</v>
      </c>
      <c r="F17" s="39" t="s">
        <v>63</v>
      </c>
      <c r="G17" s="36" t="s">
        <v>83</v>
      </c>
      <c r="H17" s="54" t="s">
        <v>84</v>
      </c>
      <c r="I17" s="41" t="s">
        <v>85</v>
      </c>
      <c r="J17" s="41" t="s">
        <v>86</v>
      </c>
      <c r="K17" s="41" t="s">
        <v>76</v>
      </c>
      <c r="L17" s="42" t="s">
        <v>69</v>
      </c>
      <c r="M17" s="50">
        <v>0.0833</v>
      </c>
      <c r="N17" s="50">
        <v>0.0833</v>
      </c>
      <c r="O17" s="50">
        <v>0.0833</v>
      </c>
      <c r="P17" s="50">
        <v>0.0833</v>
      </c>
      <c r="Q17" s="50">
        <v>0.0833</v>
      </c>
      <c r="R17" s="50">
        <v>0.0833</v>
      </c>
      <c r="S17" s="44">
        <f t="shared" ref="S17:T17" si="21">M17+O17+Q17</f>
        <v>0.2499</v>
      </c>
      <c r="T17" s="45">
        <f t="shared" si="21"/>
        <v>0.2499</v>
      </c>
      <c r="U17" s="62" t="s">
        <v>87</v>
      </c>
      <c r="V17" s="56" t="s">
        <v>88</v>
      </c>
      <c r="W17" s="50">
        <v>0.0833</v>
      </c>
      <c r="X17" s="63">
        <v>0.083</v>
      </c>
      <c r="Y17" s="50">
        <v>0.0833</v>
      </c>
      <c r="Z17" s="63">
        <v>0.083</v>
      </c>
      <c r="AA17" s="50">
        <v>0.0833</v>
      </c>
      <c r="AB17" s="63">
        <v>0.083</v>
      </c>
      <c r="AC17" s="44">
        <f t="shared" ref="AC17:AD17" si="22">W17+Y17+AA17</f>
        <v>0.2499</v>
      </c>
      <c r="AD17" s="44">
        <f t="shared" si="22"/>
        <v>0.249</v>
      </c>
      <c r="AE17" s="64" t="s">
        <v>89</v>
      </c>
      <c r="AF17" s="56" t="s">
        <v>90</v>
      </c>
      <c r="AG17" s="50">
        <v>0.0833</v>
      </c>
      <c r="AH17" s="50"/>
      <c r="AI17" s="50">
        <v>0.0833</v>
      </c>
      <c r="AJ17" s="50"/>
      <c r="AK17" s="50">
        <v>0.0833</v>
      </c>
      <c r="AL17" s="50"/>
      <c r="AM17" s="44">
        <f t="shared" ref="AM17:AN17" si="23">AG17+AI17+AK17</f>
        <v>0.2499</v>
      </c>
      <c r="AN17" s="44">
        <f t="shared" si="23"/>
        <v>0</v>
      </c>
      <c r="AO17" s="65"/>
      <c r="AP17" s="65"/>
      <c r="AQ17" s="50">
        <v>0.0833</v>
      </c>
      <c r="AR17" s="50"/>
      <c r="AS17" s="50">
        <v>0.0833</v>
      </c>
      <c r="AT17" s="50"/>
      <c r="AU17" s="50">
        <v>0.0833</v>
      </c>
      <c r="AV17" s="66"/>
      <c r="AW17" s="67">
        <f t="shared" ref="AW17:AX17" si="24">AQ17+AS17+AU17</f>
        <v>0.2499</v>
      </c>
      <c r="AX17" s="45">
        <f t="shared" si="24"/>
        <v>0</v>
      </c>
      <c r="AY17" s="67"/>
      <c r="AZ17" s="67"/>
      <c r="BA17" s="61">
        <v>1.0</v>
      </c>
      <c r="BB17" s="44">
        <f t="shared" si="10"/>
        <v>0.2499</v>
      </c>
      <c r="BC17" s="44">
        <f t="shared" si="11"/>
        <v>0.4989</v>
      </c>
      <c r="BD17" s="44">
        <f t="shared" si="12"/>
        <v>0.4989</v>
      </c>
      <c r="BE17" s="44">
        <f t="shared" si="13"/>
        <v>0.4989</v>
      </c>
      <c r="BF17" s="53">
        <f t="shared" ref="BF17:BI17" si="25">IF(AND(BB17&gt;0,$BA17&gt;0),BB17/$BA17,0)</f>
        <v>0.2499</v>
      </c>
      <c r="BG17" s="53">
        <f t="shared" si="25"/>
        <v>0.4989</v>
      </c>
      <c r="BH17" s="53">
        <f t="shared" si="25"/>
        <v>0.4989</v>
      </c>
      <c r="BI17" s="53">
        <f t="shared" si="25"/>
        <v>0.4989</v>
      </c>
      <c r="BJ17" s="68" t="s">
        <v>91</v>
      </c>
      <c r="BK17" s="53">
        <f t="shared" si="15"/>
        <v>0.4989</v>
      </c>
      <c r="BL17" s="53">
        <f t="shared" si="16"/>
        <v>0.4989</v>
      </c>
      <c r="BM17" s="53">
        <f t="shared" si="17"/>
        <v>0.4989</v>
      </c>
      <c r="BN17" s="68" t="str">
        <f t="shared" ref="BN17:BN19" si="32">BJ17</f>
        <v>Indicador nuevo a partir del 2025</v>
      </c>
      <c r="BO17" s="53">
        <f>(IF(AND(BK17&gt;0,$D17&gt;0),BK17/$D17,0))*0.34</f>
        <v>0.169626</v>
      </c>
      <c r="BP17" s="53">
        <f t="shared" ref="BP17:BQ17" si="26">(IF(AND(BL17&gt;0,$D17&gt;0),BL17/$D17,0))</f>
        <v>0.4989</v>
      </c>
      <c r="BQ17" s="53">
        <f t="shared" si="26"/>
        <v>0.4989</v>
      </c>
    </row>
    <row r="18" ht="185.25" customHeight="1">
      <c r="A18" s="11"/>
      <c r="B18" s="37" t="s">
        <v>92</v>
      </c>
      <c r="C18" s="38" t="s">
        <v>93</v>
      </c>
      <c r="D18" s="69">
        <v>1.0</v>
      </c>
      <c r="E18" s="38">
        <v>1.0</v>
      </c>
      <c r="F18" s="39">
        <v>1.0</v>
      </c>
      <c r="G18" s="70" t="s">
        <v>94</v>
      </c>
      <c r="H18" s="41" t="s">
        <v>95</v>
      </c>
      <c r="I18" s="41" t="s">
        <v>96</v>
      </c>
      <c r="J18" s="41" t="s">
        <v>97</v>
      </c>
      <c r="K18" s="42" t="s">
        <v>98</v>
      </c>
      <c r="L18" s="71" t="s">
        <v>69</v>
      </c>
      <c r="M18" s="72">
        <v>0.0833</v>
      </c>
      <c r="N18" s="73">
        <v>0.0833</v>
      </c>
      <c r="O18" s="72">
        <v>0.0833</v>
      </c>
      <c r="P18" s="73">
        <v>0.0833</v>
      </c>
      <c r="Q18" s="66">
        <v>0.0833</v>
      </c>
      <c r="R18" s="66">
        <v>0.0833</v>
      </c>
      <c r="S18" s="44">
        <f t="shared" ref="S18:T18" si="27">M18+O18+Q18</f>
        <v>0.2499</v>
      </c>
      <c r="T18" s="45">
        <f t="shared" si="27"/>
        <v>0.2499</v>
      </c>
      <c r="U18" s="46" t="s">
        <v>99</v>
      </c>
      <c r="V18" s="56" t="s">
        <v>100</v>
      </c>
      <c r="W18" s="50">
        <v>0.0833</v>
      </c>
      <c r="X18" s="50">
        <v>0.083</v>
      </c>
      <c r="Y18" s="50">
        <v>0.0833</v>
      </c>
      <c r="Z18" s="50">
        <v>0.0833</v>
      </c>
      <c r="AA18" s="50">
        <v>0.0833</v>
      </c>
      <c r="AB18" s="50">
        <v>0.0833</v>
      </c>
      <c r="AC18" s="44">
        <f t="shared" ref="AC18:AD18" si="28">W18+Y18+AA18</f>
        <v>0.2499</v>
      </c>
      <c r="AD18" s="44">
        <f t="shared" si="28"/>
        <v>0.2496</v>
      </c>
      <c r="AE18" s="74" t="s">
        <v>101</v>
      </c>
      <c r="AF18" s="56" t="s">
        <v>102</v>
      </c>
      <c r="AG18" s="50">
        <v>0.0833</v>
      </c>
      <c r="AH18" s="50"/>
      <c r="AI18" s="50">
        <v>0.0833</v>
      </c>
      <c r="AJ18" s="50"/>
      <c r="AK18" s="50">
        <v>0.0833</v>
      </c>
      <c r="AL18" s="50"/>
      <c r="AM18" s="44">
        <f t="shared" ref="AM18:AN18" si="29">AG18+AI18+AK18</f>
        <v>0.2499</v>
      </c>
      <c r="AN18" s="44">
        <f t="shared" si="29"/>
        <v>0</v>
      </c>
      <c r="AO18" s="65"/>
      <c r="AP18" s="65"/>
      <c r="AQ18" s="50">
        <v>0.0833</v>
      </c>
      <c r="AR18" s="50"/>
      <c r="AS18" s="50">
        <v>0.0833</v>
      </c>
      <c r="AT18" s="50"/>
      <c r="AU18" s="50">
        <v>0.0833</v>
      </c>
      <c r="AV18" s="66"/>
      <c r="AW18" s="67">
        <f t="shared" ref="AW18:AX18" si="30">AQ18+AS18+AU18</f>
        <v>0.2499</v>
      </c>
      <c r="AX18" s="45">
        <f t="shared" si="30"/>
        <v>0</v>
      </c>
      <c r="AY18" s="65"/>
      <c r="AZ18" s="65"/>
      <c r="BA18" s="52">
        <f t="shared" ref="BA18:BA19" si="38">AW18+AM18+AC18+S18</f>
        <v>0.9996</v>
      </c>
      <c r="BB18" s="44">
        <f t="shared" si="10"/>
        <v>0.2499</v>
      </c>
      <c r="BC18" s="44">
        <f t="shared" si="11"/>
        <v>0.4995</v>
      </c>
      <c r="BD18" s="44">
        <f t="shared" si="12"/>
        <v>0.4995</v>
      </c>
      <c r="BE18" s="44">
        <f t="shared" si="13"/>
        <v>0.4995</v>
      </c>
      <c r="BF18" s="53">
        <f t="shared" ref="BF18:BI18" si="31">IF(AND(BB18&gt;0,$BA18&gt;0),BB18/$BA18,0)</f>
        <v>0.25</v>
      </c>
      <c r="BG18" s="53">
        <f t="shared" si="31"/>
        <v>0.49969988</v>
      </c>
      <c r="BH18" s="53">
        <f t="shared" si="31"/>
        <v>0.49969988</v>
      </c>
      <c r="BI18" s="53">
        <f t="shared" si="31"/>
        <v>0.49969988</v>
      </c>
      <c r="BJ18" s="68" t="s">
        <v>91</v>
      </c>
      <c r="BK18" s="53">
        <f t="shared" si="15"/>
        <v>0.49969988</v>
      </c>
      <c r="BL18" s="53">
        <f t="shared" si="16"/>
        <v>0.49969988</v>
      </c>
      <c r="BM18" s="53">
        <f t="shared" si="17"/>
        <v>0.49969988</v>
      </c>
      <c r="BN18" s="68" t="str">
        <f t="shared" si="32"/>
        <v>Indicador nuevo a partir del 2025</v>
      </c>
      <c r="BO18" s="53">
        <f t="shared" ref="BO18:BQ18" si="33">(IF(AND(BK18&gt;0,$D18&gt;0),BK18/$D18,0))</f>
        <v>0.49969988</v>
      </c>
      <c r="BP18" s="53">
        <f t="shared" si="33"/>
        <v>0.49969988</v>
      </c>
      <c r="BQ18" s="53">
        <f t="shared" si="33"/>
        <v>0.49969988</v>
      </c>
    </row>
    <row r="19" ht="1.5" customHeight="1">
      <c r="A19" s="37" t="s">
        <v>103</v>
      </c>
      <c r="B19" s="37" t="s">
        <v>104</v>
      </c>
      <c r="C19" s="71" t="s">
        <v>105</v>
      </c>
      <c r="D19" s="69">
        <v>1.0</v>
      </c>
      <c r="E19" s="38">
        <v>1.0</v>
      </c>
      <c r="F19" s="38" t="s">
        <v>63</v>
      </c>
      <c r="G19" s="54" t="s">
        <v>106</v>
      </c>
      <c r="H19" s="54" t="s">
        <v>74</v>
      </c>
      <c r="I19" s="41" t="s">
        <v>107</v>
      </c>
      <c r="J19" s="41" t="s">
        <v>108</v>
      </c>
      <c r="K19" s="41" t="s">
        <v>109</v>
      </c>
      <c r="L19" s="71" t="str">
        <f>'[1]PAI CUATRIENIO'!H12</f>
        <v>#REF!</v>
      </c>
      <c r="M19" s="66">
        <v>0.0833</v>
      </c>
      <c r="N19" s="75"/>
      <c r="O19" s="66">
        <v>0.0833</v>
      </c>
      <c r="P19" s="75"/>
      <c r="Q19" s="66">
        <v>0.0833</v>
      </c>
      <c r="R19" s="75"/>
      <c r="S19" s="44">
        <f t="shared" ref="S19:T19" si="34">M19+O19+Q19</f>
        <v>0.2499</v>
      </c>
      <c r="T19" s="45">
        <f t="shared" si="34"/>
        <v>0</v>
      </c>
      <c r="U19" s="60"/>
      <c r="V19" s="60"/>
      <c r="W19" s="66">
        <v>0.0833</v>
      </c>
      <c r="X19" s="66"/>
      <c r="Y19" s="66">
        <v>0.0833</v>
      </c>
      <c r="Z19" s="66"/>
      <c r="AA19" s="66">
        <v>0.0833</v>
      </c>
      <c r="AB19" s="75"/>
      <c r="AC19" s="44">
        <f t="shared" ref="AC19:AD19" si="35">W19+Y19+AA19</f>
        <v>0.2499</v>
      </c>
      <c r="AD19" s="44">
        <f t="shared" si="35"/>
        <v>0</v>
      </c>
      <c r="AE19" s="60"/>
      <c r="AF19" s="60"/>
      <c r="AG19" s="66">
        <v>0.0833</v>
      </c>
      <c r="AH19" s="66"/>
      <c r="AI19" s="66">
        <v>0.0833</v>
      </c>
      <c r="AJ19" s="66"/>
      <c r="AK19" s="66">
        <v>0.0833</v>
      </c>
      <c r="AL19" s="66"/>
      <c r="AM19" s="44">
        <f t="shared" ref="AM19:AN19" si="36">AG19+AI19+AK19</f>
        <v>0.2499</v>
      </c>
      <c r="AN19" s="44">
        <f t="shared" si="36"/>
        <v>0</v>
      </c>
      <c r="AO19" s="60"/>
      <c r="AP19" s="60"/>
      <c r="AQ19" s="66">
        <v>0.0833</v>
      </c>
      <c r="AR19" s="66"/>
      <c r="AS19" s="66">
        <v>0.0833</v>
      </c>
      <c r="AT19" s="66"/>
      <c r="AU19" s="66">
        <v>0.0833</v>
      </c>
      <c r="AV19" s="66"/>
      <c r="AW19" s="67">
        <f t="shared" ref="AW19:AX19" si="37">AQ19+AS19+AU19</f>
        <v>0.2499</v>
      </c>
      <c r="AX19" s="45">
        <f t="shared" si="37"/>
        <v>0</v>
      </c>
      <c r="AY19" s="60"/>
      <c r="AZ19" s="60"/>
      <c r="BA19" s="52">
        <f t="shared" si="38"/>
        <v>0.9996</v>
      </c>
      <c r="BB19" s="49">
        <f t="shared" si="10"/>
        <v>0</v>
      </c>
      <c r="BC19" s="49">
        <f t="shared" si="11"/>
        <v>0</v>
      </c>
      <c r="BD19" s="49">
        <f t="shared" si="12"/>
        <v>0</v>
      </c>
      <c r="BE19" s="49">
        <f t="shared" si="13"/>
        <v>0</v>
      </c>
      <c r="BF19" s="53">
        <f t="shared" ref="BF19:BI19" si="39">IF(AND(BB19&gt;0,$BA19&gt;0),BB19/$BA19,0)</f>
        <v>0</v>
      </c>
      <c r="BG19" s="53">
        <f t="shared" si="39"/>
        <v>0</v>
      </c>
      <c r="BH19" s="53">
        <f t="shared" si="39"/>
        <v>0</v>
      </c>
      <c r="BI19" s="53">
        <f t="shared" si="39"/>
        <v>0</v>
      </c>
      <c r="BJ19" s="68" t="s">
        <v>91</v>
      </c>
      <c r="BK19" s="53">
        <f t="shared" si="15"/>
        <v>0</v>
      </c>
      <c r="BL19" s="53">
        <f t="shared" si="16"/>
        <v>0</v>
      </c>
      <c r="BM19" s="53">
        <f t="shared" si="17"/>
        <v>0</v>
      </c>
      <c r="BN19" s="68" t="str">
        <f t="shared" si="32"/>
        <v>Indicador nuevo a partir del 2025</v>
      </c>
      <c r="BO19" s="53">
        <f t="shared" ref="BO19:BQ19" si="40">(IF(AND(BK19&gt;0,$D19&gt;0),BK19/$D19,0))</f>
        <v>0</v>
      </c>
      <c r="BP19" s="53">
        <f t="shared" si="40"/>
        <v>0</v>
      </c>
      <c r="BQ19" s="53">
        <f t="shared" si="40"/>
        <v>0</v>
      </c>
    </row>
    <row r="20" ht="114.75" customHeight="1">
      <c r="A20" s="76" t="s">
        <v>110</v>
      </c>
      <c r="B20" s="76" t="s">
        <v>111</v>
      </c>
      <c r="C20" s="76" t="s">
        <v>112</v>
      </c>
      <c r="D20" s="77">
        <v>1.0</v>
      </c>
      <c r="E20" s="77">
        <v>1.0</v>
      </c>
      <c r="F20" s="78">
        <v>1.0</v>
      </c>
      <c r="G20" s="79" t="s">
        <v>113</v>
      </c>
      <c r="H20" s="80" t="s">
        <v>114</v>
      </c>
      <c r="I20" s="81" t="s">
        <v>115</v>
      </c>
      <c r="J20" s="81" t="s">
        <v>116</v>
      </c>
      <c r="K20" s="81" t="s">
        <v>117</v>
      </c>
      <c r="L20" s="71" t="s">
        <v>69</v>
      </c>
      <c r="M20" s="72">
        <v>0.0</v>
      </c>
      <c r="N20" s="75"/>
      <c r="O20" s="75">
        <v>0.0</v>
      </c>
      <c r="P20" s="75">
        <v>0.0</v>
      </c>
      <c r="Q20" s="82"/>
      <c r="R20" s="75"/>
      <c r="S20" s="45">
        <f t="shared" ref="S20:T20" si="41">M20+O20+Q20</f>
        <v>0</v>
      </c>
      <c r="T20" s="45">
        <f t="shared" si="41"/>
        <v>0</v>
      </c>
      <c r="U20" s="46" t="s">
        <v>118</v>
      </c>
      <c r="V20" s="46" t="s">
        <v>119</v>
      </c>
      <c r="W20" s="83"/>
      <c r="X20" s="83"/>
      <c r="Y20" s="83"/>
      <c r="Z20" s="83"/>
      <c r="AA20" s="83"/>
      <c r="AB20" s="83"/>
      <c r="AC20" s="84">
        <v>0.0</v>
      </c>
      <c r="AD20" s="84">
        <v>0.0</v>
      </c>
      <c r="AE20" s="56" t="s">
        <v>120</v>
      </c>
      <c r="AF20" s="56" t="s">
        <v>121</v>
      </c>
      <c r="AG20" s="85"/>
      <c r="AH20" s="86"/>
      <c r="AI20" s="86"/>
      <c r="AJ20" s="86"/>
      <c r="AK20" s="86"/>
      <c r="AL20" s="86"/>
      <c r="AM20" s="44">
        <f t="shared" ref="AM20:AN20" si="42">AG20+AI20+AK20</f>
        <v>0</v>
      </c>
      <c r="AN20" s="44">
        <f t="shared" si="42"/>
        <v>0</v>
      </c>
      <c r="AO20" s="60"/>
      <c r="AP20" s="60"/>
      <c r="AQ20" s="85"/>
      <c r="AR20" s="86"/>
      <c r="AS20" s="86"/>
      <c r="AT20" s="87"/>
      <c r="AU20" s="88">
        <v>1.0</v>
      </c>
      <c r="AV20" s="85"/>
      <c r="AW20" s="89">
        <f t="shared" ref="AW20:AX20" si="43">AQ20+AS20+AU20</f>
        <v>1</v>
      </c>
      <c r="AX20" s="89">
        <f t="shared" si="43"/>
        <v>0</v>
      </c>
      <c r="AY20" s="90"/>
      <c r="AZ20" s="90"/>
      <c r="BA20" s="91">
        <f t="shared" ref="BA20:BA22" si="46">S20+AC20+AM20+AW20</f>
        <v>1</v>
      </c>
      <c r="BB20" s="44">
        <f t="shared" si="10"/>
        <v>0</v>
      </c>
      <c r="BC20" s="44">
        <f t="shared" si="11"/>
        <v>0</v>
      </c>
      <c r="BD20" s="44">
        <f t="shared" si="12"/>
        <v>0</v>
      </c>
      <c r="BE20" s="44">
        <f t="shared" si="13"/>
        <v>0</v>
      </c>
      <c r="BF20" s="53">
        <f t="shared" ref="BF20:BI20" si="44">IF(AND(BB20&gt;0,$BA20&gt;0),BB20/$BA20,0)</f>
        <v>0</v>
      </c>
      <c r="BG20" s="53">
        <f t="shared" si="44"/>
        <v>0</v>
      </c>
      <c r="BH20" s="53">
        <f t="shared" si="44"/>
        <v>0</v>
      </c>
      <c r="BI20" s="53">
        <f t="shared" si="44"/>
        <v>0</v>
      </c>
      <c r="BJ20" s="53">
        <v>1.0</v>
      </c>
      <c r="BK20" s="53">
        <f t="shared" si="15"/>
        <v>0</v>
      </c>
      <c r="BL20" s="53">
        <f t="shared" si="16"/>
        <v>0</v>
      </c>
      <c r="BM20" s="53">
        <f t="shared" si="17"/>
        <v>0</v>
      </c>
      <c r="BN20" s="53">
        <f t="shared" ref="BN20:BQ20" si="45">(IF(AND(BJ20&gt;0,$D20&gt;0),BJ20/$D20,0))</f>
        <v>1</v>
      </c>
      <c r="BO20" s="53">
        <f t="shared" si="45"/>
        <v>0</v>
      </c>
      <c r="BP20" s="53">
        <f t="shared" si="45"/>
        <v>0</v>
      </c>
      <c r="BQ20" s="53">
        <f t="shared" si="45"/>
        <v>0</v>
      </c>
    </row>
    <row r="21" ht="161.25" customHeight="1">
      <c r="A21" s="37" t="s">
        <v>110</v>
      </c>
      <c r="B21" s="37" t="s">
        <v>111</v>
      </c>
      <c r="C21" s="37" t="s">
        <v>122</v>
      </c>
      <c r="D21" s="38">
        <v>1.0</v>
      </c>
      <c r="E21" s="38">
        <v>1.0</v>
      </c>
      <c r="F21" s="39">
        <v>1.0</v>
      </c>
      <c r="G21" s="36" t="s">
        <v>123</v>
      </c>
      <c r="H21" s="54" t="s">
        <v>124</v>
      </c>
      <c r="I21" s="41" t="s">
        <v>125</v>
      </c>
      <c r="J21" s="41" t="s">
        <v>126</v>
      </c>
      <c r="K21" s="41" t="s">
        <v>127</v>
      </c>
      <c r="L21" s="42" t="s">
        <v>69</v>
      </c>
      <c r="M21" s="48"/>
      <c r="N21" s="48"/>
      <c r="O21" s="48"/>
      <c r="P21" s="48"/>
      <c r="Q21" s="92">
        <v>0.25</v>
      </c>
      <c r="R21" s="92">
        <v>0.25</v>
      </c>
      <c r="S21" s="44">
        <v>0.25</v>
      </c>
      <c r="T21" s="45">
        <f>N21+P21+R21</f>
        <v>0.25</v>
      </c>
      <c r="U21" s="93" t="s">
        <v>128</v>
      </c>
      <c r="V21" s="93" t="s">
        <v>129</v>
      </c>
      <c r="W21" s="48"/>
      <c r="X21" s="48"/>
      <c r="Y21" s="48"/>
      <c r="Z21" s="48"/>
      <c r="AA21" s="92">
        <v>0.5</v>
      </c>
      <c r="AB21" s="48"/>
      <c r="AC21" s="44">
        <v>0.25</v>
      </c>
      <c r="AD21" s="84">
        <v>0.25</v>
      </c>
      <c r="AE21" s="94" t="s">
        <v>130</v>
      </c>
      <c r="AF21" s="56" t="s">
        <v>131</v>
      </c>
      <c r="AG21" s="95"/>
      <c r="AH21" s="51"/>
      <c r="AI21" s="51"/>
      <c r="AJ21" s="51"/>
      <c r="AK21" s="92">
        <v>0.75</v>
      </c>
      <c r="AL21" s="51"/>
      <c r="AM21" s="44">
        <v>0.25</v>
      </c>
      <c r="AN21" s="44">
        <f>AH21+AJ21+AL21</f>
        <v>0</v>
      </c>
      <c r="AO21" s="60"/>
      <c r="AP21" s="60"/>
      <c r="AQ21" s="95"/>
      <c r="AR21" s="51"/>
      <c r="AS21" s="51"/>
      <c r="AT21" s="96"/>
      <c r="AU21" s="55">
        <v>1.0</v>
      </c>
      <c r="AV21" s="95"/>
      <c r="AW21" s="44">
        <v>0.25</v>
      </c>
      <c r="AX21" s="44">
        <f>AR21+AT21+AV21</f>
        <v>0</v>
      </c>
      <c r="AY21" s="49"/>
      <c r="AZ21" s="49"/>
      <c r="BA21" s="52">
        <f t="shared" si="46"/>
        <v>1</v>
      </c>
      <c r="BB21" s="44">
        <f t="shared" si="10"/>
        <v>0.25</v>
      </c>
      <c r="BC21" s="44">
        <f t="shared" si="11"/>
        <v>0.5</v>
      </c>
      <c r="BD21" s="44">
        <f t="shared" si="12"/>
        <v>0.5</v>
      </c>
      <c r="BE21" s="44">
        <f t="shared" si="13"/>
        <v>0.5</v>
      </c>
      <c r="BF21" s="53">
        <f t="shared" ref="BF21:BI21" si="47">IF(AND(BB21&gt;0,$BA21&gt;0),BB21/$BA21,0)</f>
        <v>0.25</v>
      </c>
      <c r="BG21" s="53">
        <f t="shared" si="47"/>
        <v>0.5</v>
      </c>
      <c r="BH21" s="53">
        <f t="shared" si="47"/>
        <v>0.5</v>
      </c>
      <c r="BI21" s="53">
        <f t="shared" si="47"/>
        <v>0.5</v>
      </c>
      <c r="BJ21" s="53">
        <v>1.0</v>
      </c>
      <c r="BK21" s="53">
        <v>0.25</v>
      </c>
      <c r="BL21" s="53">
        <f t="shared" si="16"/>
        <v>0.5</v>
      </c>
      <c r="BM21" s="53">
        <f t="shared" si="17"/>
        <v>0.5</v>
      </c>
      <c r="BN21" s="53">
        <f t="shared" ref="BN21:BQ21" si="48">(IF(AND(BJ21&gt;0,$D21&gt;0),BJ21/$D21,0))</f>
        <v>1</v>
      </c>
      <c r="BO21" s="53">
        <f t="shared" si="48"/>
        <v>0.25</v>
      </c>
      <c r="BP21" s="53">
        <f t="shared" si="48"/>
        <v>0.5</v>
      </c>
      <c r="BQ21" s="53">
        <f t="shared" si="48"/>
        <v>0.5</v>
      </c>
    </row>
    <row r="22" ht="107.25" customHeight="1">
      <c r="A22" s="37" t="s">
        <v>110</v>
      </c>
      <c r="B22" s="37" t="s">
        <v>111</v>
      </c>
      <c r="C22" s="37" t="s">
        <v>132</v>
      </c>
      <c r="D22" s="38">
        <v>1.0</v>
      </c>
      <c r="E22" s="38">
        <v>1.0</v>
      </c>
      <c r="F22" s="39" t="s">
        <v>63</v>
      </c>
      <c r="G22" s="36" t="s">
        <v>133</v>
      </c>
      <c r="H22" s="54" t="s">
        <v>134</v>
      </c>
      <c r="I22" s="41" t="s">
        <v>135</v>
      </c>
      <c r="J22" s="41" t="s">
        <v>116</v>
      </c>
      <c r="K22" s="41" t="s">
        <v>117</v>
      </c>
      <c r="L22" s="42" t="s">
        <v>69</v>
      </c>
      <c r="M22" s="48"/>
      <c r="N22" s="48"/>
      <c r="O22" s="48"/>
      <c r="P22" s="48"/>
      <c r="Q22" s="48"/>
      <c r="R22" s="48"/>
      <c r="S22" s="44">
        <f t="shared" ref="S22:T22" si="49">M22+O22+Q22</f>
        <v>0</v>
      </c>
      <c r="T22" s="44">
        <f t="shared" si="49"/>
        <v>0</v>
      </c>
      <c r="U22" s="93" t="s">
        <v>136</v>
      </c>
      <c r="V22" s="93" t="s">
        <v>129</v>
      </c>
      <c r="W22" s="48"/>
      <c r="X22" s="48"/>
      <c r="Y22" s="48"/>
      <c r="Z22" s="48"/>
      <c r="AA22" s="48"/>
      <c r="AB22" s="48"/>
      <c r="AC22" s="44">
        <f t="shared" ref="AC22:AD22" si="50">W22+Y22+AA22</f>
        <v>0</v>
      </c>
      <c r="AD22" s="44">
        <f t="shared" si="50"/>
        <v>0</v>
      </c>
      <c r="AE22" s="56" t="s">
        <v>137</v>
      </c>
      <c r="AF22" s="56" t="s">
        <v>138</v>
      </c>
      <c r="AG22" s="95"/>
      <c r="AH22" s="51"/>
      <c r="AI22" s="51"/>
      <c r="AJ22" s="51"/>
      <c r="AK22" s="51"/>
      <c r="AL22" s="51"/>
      <c r="AM22" s="44">
        <f t="shared" ref="AM22:AN22" si="51">AG22+AI22+AK22</f>
        <v>0</v>
      </c>
      <c r="AN22" s="44">
        <f t="shared" si="51"/>
        <v>0</v>
      </c>
      <c r="AO22" s="60"/>
      <c r="AP22" s="60"/>
      <c r="AQ22" s="95"/>
      <c r="AR22" s="51"/>
      <c r="AS22" s="51"/>
      <c r="AT22" s="96"/>
      <c r="AU22" s="55">
        <v>1.0</v>
      </c>
      <c r="AV22" s="95"/>
      <c r="AW22" s="44">
        <f t="shared" ref="AW22:AX22" si="52">AQ22+AS22+AU22</f>
        <v>1</v>
      </c>
      <c r="AX22" s="44">
        <f t="shared" si="52"/>
        <v>0</v>
      </c>
      <c r="AY22" s="49"/>
      <c r="AZ22" s="49"/>
      <c r="BA22" s="52">
        <f t="shared" si="46"/>
        <v>1</v>
      </c>
      <c r="BB22" s="44">
        <f t="shared" si="10"/>
        <v>0</v>
      </c>
      <c r="BC22" s="44">
        <f t="shared" si="11"/>
        <v>0</v>
      </c>
      <c r="BD22" s="44">
        <f t="shared" si="12"/>
        <v>0</v>
      </c>
      <c r="BE22" s="44">
        <f t="shared" si="13"/>
        <v>0</v>
      </c>
      <c r="BF22" s="53">
        <f t="shared" ref="BF22:BI22" si="53">IF(AND(BB22&gt;0,$BA22&gt;0),BB22/$BA22,0)</f>
        <v>0</v>
      </c>
      <c r="BG22" s="53">
        <f t="shared" si="53"/>
        <v>0</v>
      </c>
      <c r="BH22" s="53">
        <f t="shared" si="53"/>
        <v>0</v>
      </c>
      <c r="BI22" s="53">
        <f t="shared" si="53"/>
        <v>0</v>
      </c>
      <c r="BJ22" s="97" t="s">
        <v>139</v>
      </c>
      <c r="BK22" s="98">
        <f>BI22</f>
        <v>0</v>
      </c>
      <c r="BL22" s="98">
        <f t="shared" si="16"/>
        <v>0</v>
      </c>
      <c r="BM22" s="98">
        <f t="shared" si="17"/>
        <v>0</v>
      </c>
      <c r="BN22" s="68" t="str">
        <f>BJ22</f>
        <v>No hubo requerimientos en el 2024</v>
      </c>
      <c r="BO22" s="53">
        <f t="shared" ref="BO22:BQ22" si="54">(IF(AND(BK22&gt;0,$D22&gt;0),BK22/$D22,0))</f>
        <v>0</v>
      </c>
      <c r="BP22" s="53">
        <f t="shared" si="54"/>
        <v>0</v>
      </c>
      <c r="BQ22" s="53">
        <f t="shared" si="54"/>
        <v>0</v>
      </c>
    </row>
    <row r="23" ht="47.25" customHeight="1">
      <c r="A23" s="99"/>
      <c r="B23" s="6"/>
      <c r="C23" s="6"/>
      <c r="D23" s="6"/>
      <c r="E23" s="6"/>
      <c r="F23" s="6"/>
      <c r="G23" s="6"/>
      <c r="H23" s="6"/>
      <c r="I23" s="6"/>
      <c r="J23" s="6"/>
      <c r="K23" s="6"/>
      <c r="L23" s="100"/>
      <c r="M23" s="101"/>
      <c r="N23" s="6"/>
      <c r="O23" s="6"/>
      <c r="P23" s="6"/>
      <c r="Q23" s="6"/>
      <c r="R23" s="6"/>
      <c r="S23" s="100"/>
      <c r="T23" s="102"/>
      <c r="U23" s="103"/>
      <c r="V23" s="100"/>
      <c r="W23" s="101"/>
      <c r="X23" s="6"/>
      <c r="Y23" s="6"/>
      <c r="Z23" s="6"/>
      <c r="AA23" s="6"/>
      <c r="AB23" s="6"/>
      <c r="AC23" s="100"/>
      <c r="AD23" s="102"/>
      <c r="AE23" s="103"/>
      <c r="AF23" s="100"/>
      <c r="AG23" s="101"/>
      <c r="AH23" s="6"/>
      <c r="AI23" s="6"/>
      <c r="AJ23" s="6"/>
      <c r="AK23" s="6"/>
      <c r="AL23" s="6"/>
      <c r="AM23" s="100"/>
      <c r="AN23" s="102"/>
      <c r="AO23" s="101"/>
      <c r="AP23" s="100"/>
      <c r="AQ23" s="101"/>
      <c r="AR23" s="6"/>
      <c r="AS23" s="6"/>
      <c r="AT23" s="6"/>
      <c r="AU23" s="6"/>
      <c r="AV23" s="6"/>
      <c r="AW23" s="100"/>
      <c r="AX23" s="102"/>
      <c r="AY23" s="104"/>
      <c r="AZ23" s="104"/>
      <c r="BA23" s="104"/>
      <c r="BB23" s="105"/>
      <c r="BC23" s="106" t="s">
        <v>140</v>
      </c>
      <c r="BD23" s="6"/>
      <c r="BE23" s="7"/>
      <c r="BF23" s="107">
        <v>0.25</v>
      </c>
      <c r="BG23" s="107">
        <f>AVERAGE(BG15,BG16,BG17,BG18,BG18,BG21)</f>
        <v>0.4997166267</v>
      </c>
      <c r="BH23" s="107">
        <f t="shared" ref="BH23:BI23" si="55">AVERAGE(BH15:BH21)</f>
        <v>0.35694284</v>
      </c>
      <c r="BI23" s="107">
        <f t="shared" si="55"/>
        <v>0.35694284</v>
      </c>
      <c r="BJ23" s="107"/>
      <c r="BK23" s="108"/>
      <c r="BL23" s="108"/>
      <c r="BM23" s="109"/>
      <c r="BN23" s="109">
        <f>AVERAGE(BN19:BN21)</f>
        <v>1</v>
      </c>
      <c r="BO23" s="110">
        <f>AVERAGE(BO15:BO22)</f>
        <v>0.208665735</v>
      </c>
      <c r="BP23" s="110">
        <f t="shared" ref="BP23:BQ23" si="56">AVERAGE(BP19:BP22)</f>
        <v>0.125</v>
      </c>
      <c r="BQ23" s="110">
        <f t="shared" si="56"/>
        <v>0.125</v>
      </c>
    </row>
    <row r="24" ht="15.0" customHeight="1">
      <c r="A24" s="15"/>
      <c r="B24" s="15"/>
      <c r="C24" s="15"/>
      <c r="D24" s="15"/>
      <c r="E24" s="16"/>
      <c r="F24" s="16"/>
      <c r="G24" s="15"/>
      <c r="H24" s="15"/>
      <c r="I24" s="15"/>
      <c r="J24" s="15"/>
      <c r="K24" s="15"/>
      <c r="L24" s="15"/>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18.75" customHeight="1">
      <c r="A25" s="111" t="s">
        <v>141</v>
      </c>
      <c r="B25" s="112"/>
      <c r="C25" s="15"/>
      <c r="D25" s="16"/>
      <c r="E25" s="16"/>
      <c r="F25" s="15"/>
      <c r="G25" s="15"/>
      <c r="H25" s="15"/>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8.75" customHeight="1">
      <c r="A26" s="113" t="s">
        <v>142</v>
      </c>
      <c r="B26" s="112"/>
      <c r="C26" s="15"/>
      <c r="D26" s="16"/>
      <c r="E26" s="16"/>
      <c r="F26" s="114"/>
      <c r="G26" s="114"/>
      <c r="H26" s="114"/>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8.75" customHeight="1">
      <c r="A27" s="113" t="s">
        <v>142</v>
      </c>
      <c r="B27" s="112"/>
      <c r="C27" s="15"/>
      <c r="D27" s="16"/>
      <c r="E27" s="16"/>
      <c r="F27" s="114"/>
      <c r="G27" s="114"/>
      <c r="H27" s="114"/>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18.75" customHeight="1">
      <c r="A28" s="113" t="s">
        <v>142</v>
      </c>
      <c r="B28" s="112"/>
      <c r="C28" s="15"/>
      <c r="D28" s="16"/>
      <c r="E28" s="16"/>
      <c r="F28" s="114"/>
      <c r="G28" s="114"/>
      <c r="H28" s="114"/>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row>
    <row r="29" ht="18.75" customHeight="1">
      <c r="A29" s="113" t="s">
        <v>142</v>
      </c>
      <c r="B29" s="112"/>
      <c r="C29" s="15"/>
      <c r="D29" s="16"/>
      <c r="E29" s="16"/>
      <c r="F29" s="114"/>
      <c r="G29" s="114"/>
      <c r="H29" s="114"/>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0" customHeight="1">
      <c r="A30" s="15"/>
      <c r="B30" s="15"/>
      <c r="C30" s="15"/>
      <c r="D30" s="15"/>
      <c r="E30" s="16"/>
      <c r="F30" s="16"/>
      <c r="G30" s="15"/>
      <c r="H30" s="15"/>
      <c r="I30" s="15"/>
      <c r="J30" s="15"/>
      <c r="K30" s="15"/>
      <c r="L30" s="15"/>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27.75" customHeight="1">
      <c r="A31" s="115" t="s">
        <v>143</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7"/>
    </row>
    <row r="32" ht="15.0"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0" customHeight="1">
      <c r="A33" s="15"/>
      <c r="B33" s="15"/>
      <c r="C33" s="15"/>
      <c r="D33" s="15"/>
      <c r="E33" s="16"/>
      <c r="F33" s="16"/>
      <c r="G33" s="114"/>
      <c r="J33" s="114"/>
      <c r="K33" s="114"/>
      <c r="L33" s="114"/>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15"/>
      <c r="B229" s="15"/>
      <c r="C229" s="15"/>
      <c r="D229" s="15"/>
      <c r="E229" s="16"/>
      <c r="F229" s="16"/>
      <c r="G229" s="15"/>
      <c r="H229" s="15"/>
      <c r="I229" s="15"/>
      <c r="J229" s="15"/>
      <c r="K229" s="15"/>
      <c r="L229" s="15"/>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ht="15.75" customHeight="1">
      <c r="A230" s="15"/>
      <c r="B230" s="15"/>
      <c r="C230" s="15"/>
      <c r="D230" s="15"/>
      <c r="E230" s="16"/>
      <c r="F230" s="16"/>
      <c r="G230" s="15"/>
      <c r="H230" s="15"/>
      <c r="I230" s="15"/>
      <c r="J230" s="15"/>
      <c r="K230" s="15"/>
      <c r="L230" s="15"/>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ht="15.75" customHeight="1">
      <c r="A231" s="15"/>
      <c r="B231" s="15"/>
      <c r="C231" s="15"/>
      <c r="D231" s="15"/>
      <c r="E231" s="16"/>
      <c r="F231" s="16"/>
      <c r="G231" s="15"/>
      <c r="H231" s="15"/>
      <c r="I231" s="15"/>
      <c r="J231" s="15"/>
      <c r="K231" s="15"/>
      <c r="L231" s="15"/>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ht="15.75" customHeight="1">
      <c r="A232" s="15"/>
      <c r="B232" s="15"/>
      <c r="C232" s="15"/>
      <c r="D232" s="15"/>
      <c r="E232" s="16"/>
      <c r="F232" s="16"/>
      <c r="G232" s="15"/>
      <c r="H232" s="15"/>
      <c r="I232" s="15"/>
      <c r="J232" s="15"/>
      <c r="K232" s="15"/>
      <c r="L232" s="15"/>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ht="15.75" customHeight="1">
      <c r="A233" s="15"/>
      <c r="B233" s="15"/>
      <c r="C233" s="15"/>
      <c r="D233" s="15"/>
      <c r="E233" s="16"/>
      <c r="F233" s="16"/>
      <c r="G233" s="15"/>
      <c r="H233" s="15"/>
      <c r="I233" s="15"/>
      <c r="J233" s="15"/>
      <c r="K233" s="15"/>
      <c r="L233" s="15"/>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ht="15.75" customHeight="1">
      <c r="A234" s="15"/>
      <c r="B234" s="15"/>
      <c r="C234" s="15"/>
      <c r="D234" s="15"/>
      <c r="E234" s="16"/>
      <c r="F234" s="16"/>
      <c r="G234" s="15"/>
      <c r="H234" s="15"/>
      <c r="I234" s="15"/>
      <c r="J234" s="15"/>
      <c r="K234" s="15"/>
      <c r="L234" s="15"/>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ht="15.75" customHeight="1">
      <c r="A235" s="15"/>
      <c r="B235" s="15"/>
      <c r="C235" s="15"/>
      <c r="D235" s="15"/>
      <c r="E235" s="16"/>
      <c r="F235" s="16"/>
      <c r="G235" s="15"/>
      <c r="H235" s="15"/>
      <c r="I235" s="15"/>
      <c r="J235" s="15"/>
      <c r="K235" s="15"/>
      <c r="L235" s="15"/>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ht="15.75" customHeight="1">
      <c r="A236" s="15"/>
      <c r="B236" s="15"/>
      <c r="C236" s="15"/>
      <c r="D236" s="15"/>
      <c r="E236" s="16"/>
      <c r="F236" s="16"/>
      <c r="G236" s="15"/>
      <c r="H236" s="15"/>
      <c r="I236" s="15"/>
      <c r="J236" s="15"/>
      <c r="K236" s="15"/>
      <c r="L236" s="15"/>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ht="15.75" customHeight="1">
      <c r="A237" s="15"/>
      <c r="B237" s="15"/>
      <c r="C237" s="15"/>
      <c r="D237" s="15"/>
      <c r="E237" s="16"/>
      <c r="F237" s="16"/>
      <c r="G237" s="15"/>
      <c r="H237" s="15"/>
      <c r="I237" s="15"/>
      <c r="J237" s="15"/>
      <c r="K237" s="15"/>
      <c r="L237" s="15"/>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ht="15.75" customHeight="1">
      <c r="A238" s="15"/>
      <c r="B238" s="15"/>
      <c r="C238" s="15"/>
      <c r="D238" s="15"/>
      <c r="E238" s="16"/>
      <c r="F238" s="16"/>
      <c r="G238" s="15"/>
      <c r="H238" s="15"/>
      <c r="I238" s="15"/>
      <c r="J238" s="15"/>
      <c r="K238" s="15"/>
      <c r="L238" s="15"/>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ht="15.75" customHeight="1">
      <c r="A239" s="15"/>
      <c r="B239" s="15"/>
      <c r="C239" s="15"/>
      <c r="D239" s="15"/>
      <c r="E239" s="16"/>
      <c r="F239" s="16"/>
      <c r="G239" s="15"/>
      <c r="H239" s="15"/>
      <c r="I239" s="15"/>
      <c r="J239" s="15"/>
      <c r="K239" s="15"/>
      <c r="L239" s="15"/>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ht="15.75" customHeight="1">
      <c r="A240" s="15"/>
      <c r="B240" s="15"/>
      <c r="C240" s="15"/>
      <c r="D240" s="15"/>
      <c r="E240" s="16"/>
      <c r="F240" s="16"/>
      <c r="G240" s="15"/>
      <c r="H240" s="15"/>
      <c r="I240" s="15"/>
      <c r="J240" s="15"/>
      <c r="K240" s="15"/>
      <c r="L240" s="15"/>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ht="15.75" customHeight="1">
      <c r="A241" s="15"/>
      <c r="B241" s="15"/>
      <c r="C241" s="15"/>
      <c r="D241" s="15"/>
      <c r="E241" s="16"/>
      <c r="F241" s="16"/>
      <c r="G241" s="15"/>
      <c r="H241" s="15"/>
      <c r="I241" s="15"/>
      <c r="J241" s="15"/>
      <c r="K241" s="15"/>
      <c r="L241" s="15"/>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row>
    <row r="242" ht="15.75" customHeight="1">
      <c r="A242" s="15"/>
      <c r="B242" s="15"/>
      <c r="C242" s="15"/>
      <c r="D242" s="15"/>
      <c r="E242" s="16"/>
      <c r="F242" s="16"/>
      <c r="G242" s="15"/>
      <c r="H242" s="15"/>
      <c r="I242" s="15"/>
      <c r="J242" s="15"/>
      <c r="K242" s="15"/>
      <c r="L242" s="15"/>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row>
    <row r="243" ht="15.75" customHeight="1">
      <c r="A243" s="15"/>
      <c r="B243" s="15"/>
      <c r="C243" s="15"/>
      <c r="D243" s="15"/>
      <c r="E243" s="16"/>
      <c r="F243" s="16"/>
      <c r="G243" s="15"/>
      <c r="H243" s="15"/>
      <c r="I243" s="15"/>
      <c r="J243" s="15"/>
      <c r="K243" s="15"/>
      <c r="L243" s="15"/>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row>
    <row r="244" ht="15.75" customHeight="1">
      <c r="A244" s="15"/>
      <c r="B244" s="15"/>
      <c r="C244" s="15"/>
      <c r="D244" s="15"/>
      <c r="E244" s="16"/>
      <c r="F244" s="16"/>
      <c r="G244" s="15"/>
      <c r="H244" s="15"/>
      <c r="I244" s="15"/>
      <c r="J244" s="15"/>
      <c r="K244" s="15"/>
      <c r="L244" s="15"/>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row>
    <row r="245" ht="15.75" customHeight="1">
      <c r="A245" s="15"/>
      <c r="B245" s="15"/>
      <c r="C245" s="15"/>
      <c r="D245" s="15"/>
      <c r="E245" s="16"/>
      <c r="F245" s="16"/>
      <c r="G245" s="15"/>
      <c r="H245" s="15"/>
      <c r="I245" s="15"/>
      <c r="J245" s="15"/>
      <c r="K245" s="15"/>
      <c r="L245" s="15"/>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row>
    <row r="246" ht="15.75" customHeight="1">
      <c r="A246" s="15"/>
      <c r="B246" s="15"/>
      <c r="C246" s="15"/>
      <c r="D246" s="15"/>
      <c r="E246" s="16"/>
      <c r="F246" s="16"/>
      <c r="G246" s="15"/>
      <c r="H246" s="15"/>
      <c r="I246" s="15"/>
      <c r="J246" s="15"/>
      <c r="K246" s="15"/>
      <c r="L246" s="15"/>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row>
    <row r="247" ht="15.75" customHeight="1">
      <c r="A247" s="15"/>
      <c r="B247" s="15"/>
      <c r="C247" s="15"/>
      <c r="D247" s="15"/>
      <c r="E247" s="16"/>
      <c r="F247" s="16"/>
      <c r="G247" s="15"/>
      <c r="H247" s="15"/>
      <c r="I247" s="15"/>
      <c r="J247" s="15"/>
      <c r="K247" s="15"/>
      <c r="L247" s="15"/>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row>
    <row r="248" ht="15.75" customHeight="1">
      <c r="A248" s="15"/>
      <c r="B248" s="15"/>
      <c r="C248" s="15"/>
      <c r="D248" s="15"/>
      <c r="E248" s="16"/>
      <c r="F248" s="16"/>
      <c r="G248" s="15"/>
      <c r="H248" s="15"/>
      <c r="I248" s="15"/>
      <c r="J248" s="15"/>
      <c r="K248" s="15"/>
      <c r="L248" s="15"/>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row>
    <row r="249" ht="15.75" customHeight="1">
      <c r="A249" s="15"/>
      <c r="B249" s="15"/>
      <c r="C249" s="15"/>
      <c r="D249" s="15"/>
      <c r="E249" s="16"/>
      <c r="F249" s="16"/>
      <c r="G249" s="15"/>
      <c r="H249" s="15"/>
      <c r="I249" s="15"/>
      <c r="J249" s="15"/>
      <c r="K249" s="15"/>
      <c r="L249" s="15"/>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row>
    <row r="250" ht="15.75" customHeight="1">
      <c r="A250" s="15"/>
      <c r="B250" s="15"/>
      <c r="C250" s="15"/>
      <c r="D250" s="15"/>
      <c r="E250" s="16"/>
      <c r="F250" s="16"/>
      <c r="G250" s="15"/>
      <c r="H250" s="15"/>
      <c r="I250" s="15"/>
      <c r="J250" s="15"/>
      <c r="K250" s="15"/>
      <c r="L250" s="15"/>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row>
    <row r="251" ht="15.75" customHeight="1">
      <c r="A251" s="15"/>
      <c r="B251" s="15"/>
      <c r="C251" s="15"/>
      <c r="D251" s="15"/>
      <c r="E251" s="16"/>
      <c r="F251" s="16"/>
      <c r="G251" s="15"/>
      <c r="H251" s="15"/>
      <c r="I251" s="15"/>
      <c r="J251" s="15"/>
      <c r="K251" s="15"/>
      <c r="L251" s="15"/>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row>
    <row r="252" ht="15.75" customHeight="1">
      <c r="A252" s="15"/>
      <c r="B252" s="15"/>
      <c r="C252" s="15"/>
      <c r="D252" s="15"/>
      <c r="E252" s="16"/>
      <c r="F252" s="16"/>
      <c r="G252" s="15"/>
      <c r="H252" s="15"/>
      <c r="I252" s="15"/>
      <c r="J252" s="15"/>
      <c r="K252" s="15"/>
      <c r="L252" s="15"/>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row>
    <row r="253" ht="15.75" customHeight="1">
      <c r="A253" s="15"/>
      <c r="B253" s="15"/>
      <c r="C253" s="15"/>
      <c r="D253" s="15"/>
      <c r="E253" s="16"/>
      <c r="F253" s="16"/>
      <c r="G253" s="15"/>
      <c r="H253" s="15"/>
      <c r="I253" s="15"/>
      <c r="J253" s="15"/>
      <c r="K253" s="15"/>
      <c r="L253" s="15"/>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row>
    <row r="254" ht="15.75" customHeight="1">
      <c r="A254" s="15"/>
      <c r="B254" s="15"/>
      <c r="C254" s="15"/>
      <c r="D254" s="15"/>
      <c r="E254" s="16"/>
      <c r="F254" s="16"/>
      <c r="G254" s="15"/>
      <c r="H254" s="15"/>
      <c r="I254" s="15"/>
      <c r="J254" s="15"/>
      <c r="K254" s="15"/>
      <c r="L254" s="15"/>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row>
    <row r="255" ht="15.75" customHeight="1">
      <c r="A255" s="15"/>
      <c r="B255" s="15"/>
      <c r="C255" s="15"/>
      <c r="D255" s="15"/>
      <c r="E255" s="16"/>
      <c r="F255" s="16"/>
      <c r="G255" s="15"/>
      <c r="H255" s="15"/>
      <c r="I255" s="15"/>
      <c r="J255" s="15"/>
      <c r="K255" s="15"/>
      <c r="L255" s="15"/>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row>
    <row r="256" ht="15.75" customHeight="1">
      <c r="A256" s="15"/>
      <c r="B256" s="15"/>
      <c r="C256" s="15"/>
      <c r="D256" s="15"/>
      <c r="E256" s="16"/>
      <c r="F256" s="16"/>
      <c r="G256" s="15"/>
      <c r="H256" s="15"/>
      <c r="I256" s="15"/>
      <c r="J256" s="15"/>
      <c r="K256" s="15"/>
      <c r="L256" s="15"/>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row>
    <row r="257" ht="15.75" customHeight="1">
      <c r="A257" s="15"/>
      <c r="B257" s="15"/>
      <c r="C257" s="15"/>
      <c r="D257" s="15"/>
      <c r="E257" s="16"/>
      <c r="F257" s="16"/>
      <c r="G257" s="15"/>
      <c r="H257" s="15"/>
      <c r="I257" s="15"/>
      <c r="J257" s="15"/>
      <c r="K257" s="15"/>
      <c r="L257" s="15"/>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row>
    <row r="258" ht="15.75" customHeight="1">
      <c r="A258" s="15"/>
      <c r="B258" s="15"/>
      <c r="C258" s="15"/>
      <c r="D258" s="15"/>
      <c r="E258" s="16"/>
      <c r="F258" s="16"/>
      <c r="G258" s="15"/>
      <c r="H258" s="15"/>
      <c r="I258" s="15"/>
      <c r="J258" s="15"/>
      <c r="K258" s="15"/>
      <c r="L258" s="15"/>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row>
    <row r="259" ht="15.75" customHeight="1">
      <c r="A259" s="15"/>
      <c r="B259" s="15"/>
      <c r="C259" s="15"/>
      <c r="D259" s="15"/>
      <c r="E259" s="16"/>
      <c r="F259" s="16"/>
      <c r="G259" s="15"/>
      <c r="H259" s="15"/>
      <c r="I259" s="15"/>
      <c r="J259" s="15"/>
      <c r="K259" s="15"/>
      <c r="L259" s="15"/>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row>
    <row r="260" ht="15.75" customHeight="1">
      <c r="A260" s="15"/>
      <c r="B260" s="15"/>
      <c r="C260" s="15"/>
      <c r="D260" s="15"/>
      <c r="E260" s="16"/>
      <c r="F260" s="16"/>
      <c r="G260" s="15"/>
      <c r="H260" s="15"/>
      <c r="I260" s="15"/>
      <c r="J260" s="15"/>
      <c r="K260" s="15"/>
      <c r="L260" s="15"/>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row>
    <row r="261" ht="15.75" customHeight="1">
      <c r="A261" s="15"/>
      <c r="B261" s="15"/>
      <c r="C261" s="15"/>
      <c r="D261" s="15"/>
      <c r="E261" s="16"/>
      <c r="F261" s="16"/>
      <c r="G261" s="15"/>
      <c r="H261" s="15"/>
      <c r="I261" s="15"/>
      <c r="J261" s="15"/>
      <c r="K261" s="15"/>
      <c r="L261" s="15"/>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row>
    <row r="262" ht="15.75" customHeight="1">
      <c r="A262" s="15"/>
      <c r="B262" s="15"/>
      <c r="C262" s="15"/>
      <c r="D262" s="15"/>
      <c r="E262" s="16"/>
      <c r="F262" s="16"/>
      <c r="G262" s="15"/>
      <c r="H262" s="15"/>
      <c r="I262" s="15"/>
      <c r="J262" s="15"/>
      <c r="K262" s="15"/>
      <c r="L262" s="15"/>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row>
    <row r="263" ht="15.75" customHeight="1">
      <c r="A263" s="15"/>
      <c r="B263" s="15"/>
      <c r="C263" s="15"/>
      <c r="D263" s="15"/>
      <c r="E263" s="16"/>
      <c r="F263" s="16"/>
      <c r="G263" s="15"/>
      <c r="H263" s="15"/>
      <c r="I263" s="15"/>
      <c r="J263" s="15"/>
      <c r="K263" s="15"/>
      <c r="L263" s="15"/>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row>
    <row r="264" ht="15.75" customHeight="1">
      <c r="A264" s="15"/>
      <c r="B264" s="15"/>
      <c r="C264" s="15"/>
      <c r="D264" s="15"/>
      <c r="E264" s="16"/>
      <c r="F264" s="16"/>
      <c r="G264" s="15"/>
      <c r="H264" s="15"/>
      <c r="I264" s="15"/>
      <c r="J264" s="15"/>
      <c r="K264" s="15"/>
      <c r="L264" s="15"/>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row>
    <row r="265" ht="15.75" customHeight="1">
      <c r="A265" s="15"/>
      <c r="B265" s="15"/>
      <c r="C265" s="15"/>
      <c r="D265" s="15"/>
      <c r="E265" s="16"/>
      <c r="F265" s="16"/>
      <c r="G265" s="15"/>
      <c r="H265" s="15"/>
      <c r="I265" s="15"/>
      <c r="J265" s="15"/>
      <c r="K265" s="15"/>
      <c r="L265" s="15"/>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row>
    <row r="266" ht="15.75" customHeight="1">
      <c r="A266" s="15"/>
      <c r="B266" s="15"/>
      <c r="C266" s="15"/>
      <c r="D266" s="15"/>
      <c r="E266" s="16"/>
      <c r="F266" s="16"/>
      <c r="G266" s="15"/>
      <c r="H266" s="15"/>
      <c r="I266" s="15"/>
      <c r="J266" s="15"/>
      <c r="K266" s="15"/>
      <c r="L266" s="15"/>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row>
    <row r="267" ht="15.75" customHeight="1">
      <c r="A267" s="15"/>
      <c r="B267" s="15"/>
      <c r="C267" s="15"/>
      <c r="D267" s="15"/>
      <c r="E267" s="16"/>
      <c r="F267" s="16"/>
      <c r="G267" s="15"/>
      <c r="H267" s="15"/>
      <c r="I267" s="15"/>
      <c r="J267" s="15"/>
      <c r="K267" s="15"/>
      <c r="L267" s="15"/>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row>
    <row r="268" ht="15.75" customHeight="1">
      <c r="A268" s="15"/>
      <c r="B268" s="15"/>
      <c r="C268" s="15"/>
      <c r="D268" s="15"/>
      <c r="E268" s="16"/>
      <c r="F268" s="16"/>
      <c r="G268" s="15"/>
      <c r="H268" s="15"/>
      <c r="I268" s="15"/>
      <c r="J268" s="15"/>
      <c r="K268" s="15"/>
      <c r="L268" s="15"/>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row>
    <row r="269" ht="15.75" customHeight="1">
      <c r="A269" s="15"/>
      <c r="B269" s="15"/>
      <c r="C269" s="15"/>
      <c r="D269" s="15"/>
      <c r="E269" s="16"/>
      <c r="F269" s="16"/>
      <c r="G269" s="15"/>
      <c r="H269" s="15"/>
      <c r="I269" s="15"/>
      <c r="J269" s="15"/>
      <c r="K269" s="15"/>
      <c r="L269" s="15"/>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row>
    <row r="270" ht="15.75" customHeight="1">
      <c r="A270" s="15"/>
      <c r="B270" s="15"/>
      <c r="C270" s="15"/>
      <c r="D270" s="15"/>
      <c r="E270" s="16"/>
      <c r="F270" s="16"/>
      <c r="G270" s="15"/>
      <c r="H270" s="15"/>
      <c r="I270" s="15"/>
      <c r="J270" s="15"/>
      <c r="K270" s="15"/>
      <c r="L270" s="15"/>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row>
    <row r="271" ht="15.75" customHeight="1">
      <c r="A271" s="15"/>
      <c r="B271" s="15"/>
      <c r="C271" s="15"/>
      <c r="D271" s="15"/>
      <c r="E271" s="16"/>
      <c r="F271" s="16"/>
      <c r="G271" s="15"/>
      <c r="H271" s="15"/>
      <c r="I271" s="15"/>
      <c r="J271" s="15"/>
      <c r="K271" s="15"/>
      <c r="L271" s="15"/>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row>
    <row r="272" ht="15.75" customHeight="1">
      <c r="A272" s="15"/>
      <c r="B272" s="15"/>
      <c r="C272" s="15"/>
      <c r="D272" s="15"/>
      <c r="E272" s="16"/>
      <c r="F272" s="16"/>
      <c r="G272" s="15"/>
      <c r="H272" s="15"/>
      <c r="I272" s="15"/>
      <c r="J272" s="15"/>
      <c r="K272" s="15"/>
      <c r="L272" s="15"/>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row>
    <row r="273" ht="15.75" customHeight="1">
      <c r="A273" s="15"/>
      <c r="B273" s="15"/>
      <c r="C273" s="15"/>
      <c r="D273" s="15"/>
      <c r="E273" s="16"/>
      <c r="F273" s="16"/>
      <c r="G273" s="15"/>
      <c r="H273" s="15"/>
      <c r="I273" s="15"/>
      <c r="J273" s="15"/>
      <c r="K273" s="15"/>
      <c r="L273" s="15"/>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row>
    <row r="274" ht="15.75" customHeight="1">
      <c r="A274" s="15"/>
      <c r="B274" s="15"/>
      <c r="C274" s="15"/>
      <c r="D274" s="15"/>
      <c r="E274" s="16"/>
      <c r="F274" s="16"/>
      <c r="G274" s="15"/>
      <c r="H274" s="15"/>
      <c r="I274" s="15"/>
      <c r="J274" s="15"/>
      <c r="K274" s="15"/>
      <c r="L274" s="15"/>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row>
    <row r="275" ht="15.75" customHeight="1">
      <c r="A275" s="15"/>
      <c r="B275" s="15"/>
      <c r="C275" s="15"/>
      <c r="D275" s="15"/>
      <c r="E275" s="16"/>
      <c r="F275" s="16"/>
      <c r="G275" s="15"/>
      <c r="H275" s="15"/>
      <c r="I275" s="15"/>
      <c r="J275" s="15"/>
      <c r="K275" s="15"/>
      <c r="L275" s="15"/>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row>
    <row r="276" ht="15.75" customHeight="1">
      <c r="A276" s="15"/>
      <c r="B276" s="15"/>
      <c r="C276" s="15"/>
      <c r="D276" s="15"/>
      <c r="E276" s="16"/>
      <c r="F276" s="16"/>
      <c r="G276" s="15"/>
      <c r="H276" s="15"/>
      <c r="I276" s="15"/>
      <c r="J276" s="15"/>
      <c r="K276" s="15"/>
      <c r="L276" s="15"/>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row>
    <row r="277" ht="15.75" customHeight="1">
      <c r="A277" s="15"/>
      <c r="B277" s="15"/>
      <c r="C277" s="15"/>
      <c r="D277" s="15"/>
      <c r="E277" s="16"/>
      <c r="F277" s="16"/>
      <c r="G277" s="15"/>
      <c r="H277" s="15"/>
      <c r="I277" s="15"/>
      <c r="J277" s="15"/>
      <c r="K277" s="15"/>
      <c r="L277" s="15"/>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row>
    <row r="278" ht="15.75" customHeight="1">
      <c r="A278" s="15"/>
      <c r="B278" s="15"/>
      <c r="C278" s="15"/>
      <c r="D278" s="15"/>
      <c r="E278" s="16"/>
      <c r="F278" s="16"/>
      <c r="G278" s="15"/>
      <c r="H278" s="15"/>
      <c r="I278" s="15"/>
      <c r="J278" s="15"/>
      <c r="K278" s="15"/>
      <c r="L278" s="15"/>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row>
    <row r="279" ht="15.75" customHeight="1">
      <c r="A279" s="15"/>
      <c r="B279" s="15"/>
      <c r="C279" s="15"/>
      <c r="D279" s="15"/>
      <c r="E279" s="16"/>
      <c r="F279" s="16"/>
      <c r="G279" s="15"/>
      <c r="H279" s="15"/>
      <c r="I279" s="15"/>
      <c r="J279" s="15"/>
      <c r="K279" s="15"/>
      <c r="L279" s="15"/>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row>
    <row r="280" ht="15.75" customHeight="1">
      <c r="A280" s="15"/>
      <c r="B280" s="15"/>
      <c r="C280" s="15"/>
      <c r="D280" s="15"/>
      <c r="E280" s="16"/>
      <c r="F280" s="16"/>
      <c r="G280" s="15"/>
      <c r="H280" s="15"/>
      <c r="I280" s="15"/>
      <c r="J280" s="15"/>
      <c r="K280" s="15"/>
      <c r="L280" s="15"/>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row>
    <row r="281" ht="15.75" customHeight="1">
      <c r="A281" s="15"/>
      <c r="B281" s="15"/>
      <c r="C281" s="15"/>
      <c r="D281" s="15"/>
      <c r="E281" s="16"/>
      <c r="F281" s="16"/>
      <c r="G281" s="15"/>
      <c r="H281" s="15"/>
      <c r="I281" s="15"/>
      <c r="J281" s="15"/>
      <c r="K281" s="15"/>
      <c r="L281" s="15"/>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row>
    <row r="282" ht="15.75" customHeight="1">
      <c r="A282" s="15"/>
      <c r="B282" s="15"/>
      <c r="C282" s="15"/>
      <c r="D282" s="15"/>
      <c r="E282" s="16"/>
      <c r="F282" s="16"/>
      <c r="G282" s="15"/>
      <c r="H282" s="15"/>
      <c r="I282" s="15"/>
      <c r="J282" s="15"/>
      <c r="K282" s="15"/>
      <c r="L282" s="15"/>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row>
    <row r="283" ht="15.75" customHeight="1">
      <c r="A283" s="15"/>
      <c r="B283" s="15"/>
      <c r="C283" s="15"/>
      <c r="D283" s="15"/>
      <c r="E283" s="16"/>
      <c r="F283" s="16"/>
      <c r="G283" s="15"/>
      <c r="H283" s="15"/>
      <c r="I283" s="15"/>
      <c r="J283" s="15"/>
      <c r="K283" s="15"/>
      <c r="L283" s="15"/>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row>
    <row r="284" ht="15.75" customHeight="1">
      <c r="A284" s="15"/>
      <c r="B284" s="15"/>
      <c r="C284" s="15"/>
      <c r="D284" s="15"/>
      <c r="E284" s="16"/>
      <c r="F284" s="16"/>
      <c r="G284" s="15"/>
      <c r="H284" s="15"/>
      <c r="I284" s="15"/>
      <c r="J284" s="15"/>
      <c r="K284" s="15"/>
      <c r="L284" s="15"/>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row>
    <row r="285" ht="15.75" customHeight="1">
      <c r="A285" s="15"/>
      <c r="B285" s="15"/>
      <c r="C285" s="15"/>
      <c r="D285" s="15"/>
      <c r="E285" s="16"/>
      <c r="F285" s="16"/>
      <c r="G285" s="15"/>
      <c r="H285" s="15"/>
      <c r="I285" s="15"/>
      <c r="J285" s="15"/>
      <c r="K285" s="15"/>
      <c r="L285" s="15"/>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row>
    <row r="286" ht="15.75" customHeight="1">
      <c r="A286" s="15"/>
      <c r="B286" s="15"/>
      <c r="C286" s="15"/>
      <c r="D286" s="15"/>
      <c r="E286" s="16"/>
      <c r="F286" s="16"/>
      <c r="G286" s="15"/>
      <c r="H286" s="15"/>
      <c r="I286" s="15"/>
      <c r="J286" s="15"/>
      <c r="K286" s="15"/>
      <c r="L286" s="15"/>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row>
    <row r="287" ht="15.75" customHeight="1">
      <c r="A287" s="15"/>
      <c r="B287" s="15"/>
      <c r="C287" s="15"/>
      <c r="D287" s="15"/>
      <c r="E287" s="16"/>
      <c r="F287" s="16"/>
      <c r="G287" s="15"/>
      <c r="H287" s="15"/>
      <c r="I287" s="15"/>
      <c r="J287" s="15"/>
      <c r="K287" s="15"/>
      <c r="L287" s="15"/>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row>
    <row r="288" ht="15.75" customHeight="1">
      <c r="A288" s="15"/>
      <c r="B288" s="15"/>
      <c r="C288" s="15"/>
      <c r="D288" s="15"/>
      <c r="E288" s="16"/>
      <c r="F288" s="16"/>
      <c r="G288" s="15"/>
      <c r="H288" s="15"/>
      <c r="I288" s="15"/>
      <c r="J288" s="15"/>
      <c r="K288" s="15"/>
      <c r="L288" s="15"/>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row>
    <row r="289" ht="15.75" customHeight="1">
      <c r="A289" s="15"/>
      <c r="B289" s="15"/>
      <c r="C289" s="15"/>
      <c r="D289" s="15"/>
      <c r="E289" s="16"/>
      <c r="F289" s="16"/>
      <c r="G289" s="15"/>
      <c r="H289" s="15"/>
      <c r="I289" s="15"/>
      <c r="J289" s="15"/>
      <c r="K289" s="15"/>
      <c r="L289" s="15"/>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row>
    <row r="290" ht="15.75" customHeight="1">
      <c r="A290" s="15"/>
      <c r="B290" s="15"/>
      <c r="C290" s="15"/>
      <c r="D290" s="15"/>
      <c r="E290" s="16"/>
      <c r="F290" s="16"/>
      <c r="G290" s="15"/>
      <c r="H290" s="15"/>
      <c r="I290" s="15"/>
      <c r="J290" s="15"/>
      <c r="K290" s="15"/>
      <c r="L290" s="15"/>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row>
    <row r="291" ht="15.75" customHeight="1">
      <c r="A291" s="15"/>
      <c r="B291" s="15"/>
      <c r="C291" s="15"/>
      <c r="D291" s="15"/>
      <c r="E291" s="16"/>
      <c r="F291" s="16"/>
      <c r="G291" s="15"/>
      <c r="H291" s="15"/>
      <c r="I291" s="15"/>
      <c r="J291" s="15"/>
      <c r="K291" s="15"/>
      <c r="L291" s="15"/>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row>
    <row r="292" ht="15.75" customHeight="1">
      <c r="A292" s="15"/>
      <c r="B292" s="15"/>
      <c r="C292" s="15"/>
      <c r="D292" s="15"/>
      <c r="E292" s="16"/>
      <c r="F292" s="16"/>
      <c r="G292" s="15"/>
      <c r="H292" s="15"/>
      <c r="I292" s="15"/>
      <c r="J292" s="15"/>
      <c r="K292" s="15"/>
      <c r="L292" s="15"/>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row>
    <row r="293" ht="15.75" customHeight="1">
      <c r="A293" s="15"/>
      <c r="B293" s="15"/>
      <c r="C293" s="15"/>
      <c r="D293" s="15"/>
      <c r="E293" s="16"/>
      <c r="F293" s="16"/>
      <c r="G293" s="15"/>
      <c r="H293" s="15"/>
      <c r="I293" s="15"/>
      <c r="J293" s="15"/>
      <c r="K293" s="15"/>
      <c r="L293" s="15"/>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row>
    <row r="294" ht="15.75" customHeight="1">
      <c r="A294" s="15"/>
      <c r="B294" s="15"/>
      <c r="C294" s="15"/>
      <c r="D294" s="15"/>
      <c r="E294" s="16"/>
      <c r="F294" s="16"/>
      <c r="G294" s="15"/>
      <c r="H294" s="15"/>
      <c r="I294" s="15"/>
      <c r="J294" s="15"/>
      <c r="K294" s="15"/>
      <c r="L294" s="15"/>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row>
    <row r="295" ht="15.75" customHeight="1">
      <c r="A295" s="15"/>
      <c r="B295" s="15"/>
      <c r="C295" s="15"/>
      <c r="D295" s="15"/>
      <c r="E295" s="16"/>
      <c r="F295" s="16"/>
      <c r="G295" s="15"/>
      <c r="H295" s="15"/>
      <c r="I295" s="15"/>
      <c r="J295" s="15"/>
      <c r="K295" s="15"/>
      <c r="L295" s="15"/>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row>
    <row r="296" ht="15.75" customHeight="1">
      <c r="A296" s="15"/>
      <c r="B296" s="15"/>
      <c r="C296" s="15"/>
      <c r="D296" s="15"/>
      <c r="E296" s="16"/>
      <c r="F296" s="16"/>
      <c r="G296" s="15"/>
      <c r="H296" s="15"/>
      <c r="I296" s="15"/>
      <c r="J296" s="15"/>
      <c r="K296" s="15"/>
      <c r="L296" s="15"/>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row>
    <row r="297" ht="15.75" customHeight="1">
      <c r="A297" s="15"/>
      <c r="B297" s="15"/>
      <c r="C297" s="15"/>
      <c r="D297" s="15"/>
      <c r="E297" s="16"/>
      <c r="F297" s="16"/>
      <c r="G297" s="15"/>
      <c r="H297" s="15"/>
      <c r="I297" s="15"/>
      <c r="J297" s="15"/>
      <c r="K297" s="15"/>
      <c r="L297" s="15"/>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row>
    <row r="298" ht="15.75" customHeight="1">
      <c r="A298" s="15"/>
      <c r="B298" s="15"/>
      <c r="C298" s="15"/>
      <c r="D298" s="15"/>
      <c r="E298" s="16"/>
      <c r="F298" s="16"/>
      <c r="G298" s="15"/>
      <c r="H298" s="15"/>
      <c r="I298" s="15"/>
      <c r="J298" s="15"/>
      <c r="K298" s="15"/>
      <c r="L298" s="15"/>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row>
    <row r="299" ht="15.75" customHeight="1">
      <c r="A299" s="15"/>
      <c r="B299" s="15"/>
      <c r="C299" s="15"/>
      <c r="D299" s="15"/>
      <c r="E299" s="16"/>
      <c r="F299" s="16"/>
      <c r="G299" s="15"/>
      <c r="H299" s="15"/>
      <c r="I299" s="15"/>
      <c r="J299" s="15"/>
      <c r="K299" s="15"/>
      <c r="L299" s="15"/>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row>
    <row r="300" ht="15.75" customHeight="1">
      <c r="A300" s="15"/>
      <c r="B300" s="15"/>
      <c r="C300" s="15"/>
      <c r="D300" s="15"/>
      <c r="E300" s="16"/>
      <c r="F300" s="16"/>
      <c r="G300" s="15"/>
      <c r="H300" s="15"/>
      <c r="I300" s="15"/>
      <c r="J300" s="15"/>
      <c r="K300" s="15"/>
      <c r="L300" s="15"/>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row>
    <row r="301" ht="15.75" customHeight="1">
      <c r="A301" s="15"/>
      <c r="B301" s="15"/>
      <c r="C301" s="15"/>
      <c r="D301" s="15"/>
      <c r="E301" s="16"/>
      <c r="F301" s="16"/>
      <c r="G301" s="15"/>
      <c r="H301" s="15"/>
      <c r="I301" s="15"/>
      <c r="J301" s="15"/>
      <c r="K301" s="15"/>
      <c r="L301" s="15"/>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row>
    <row r="302" ht="15.75" customHeight="1">
      <c r="A302" s="15"/>
      <c r="B302" s="15"/>
      <c r="C302" s="15"/>
      <c r="D302" s="15"/>
      <c r="E302" s="16"/>
      <c r="F302" s="16"/>
      <c r="G302" s="15"/>
      <c r="H302" s="15"/>
      <c r="I302" s="15"/>
      <c r="J302" s="15"/>
      <c r="K302" s="15"/>
      <c r="L302" s="15"/>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row>
    <row r="303" ht="15.75" customHeight="1">
      <c r="A303" s="15"/>
      <c r="B303" s="15"/>
      <c r="C303" s="15"/>
      <c r="D303" s="15"/>
      <c r="E303" s="16"/>
      <c r="F303" s="16"/>
      <c r="G303" s="15"/>
      <c r="H303" s="15"/>
      <c r="I303" s="15"/>
      <c r="J303" s="15"/>
      <c r="K303" s="15"/>
      <c r="L303" s="15"/>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row>
    <row r="304" ht="15.75" customHeight="1">
      <c r="A304" s="15"/>
      <c r="B304" s="15"/>
      <c r="C304" s="15"/>
      <c r="D304" s="15"/>
      <c r="E304" s="16"/>
      <c r="F304" s="16"/>
      <c r="G304" s="15"/>
      <c r="H304" s="15"/>
      <c r="I304" s="15"/>
      <c r="J304" s="15"/>
      <c r="K304" s="15"/>
      <c r="L304" s="15"/>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row>
    <row r="305" ht="15.75" customHeight="1">
      <c r="A305" s="15"/>
      <c r="B305" s="15"/>
      <c r="C305" s="15"/>
      <c r="D305" s="15"/>
      <c r="E305" s="16"/>
      <c r="F305" s="16"/>
      <c r="G305" s="15"/>
      <c r="H305" s="15"/>
      <c r="I305" s="15"/>
      <c r="J305" s="15"/>
      <c r="K305" s="15"/>
      <c r="L305" s="15"/>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row>
    <row r="306" ht="15.75" customHeight="1">
      <c r="A306" s="15"/>
      <c r="B306" s="15"/>
      <c r="C306" s="15"/>
      <c r="D306" s="15"/>
      <c r="E306" s="16"/>
      <c r="F306" s="16"/>
      <c r="G306" s="15"/>
      <c r="H306" s="15"/>
      <c r="I306" s="15"/>
      <c r="J306" s="15"/>
      <c r="K306" s="15"/>
      <c r="L306" s="15"/>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row>
    <row r="307" ht="15.75" customHeight="1">
      <c r="A307" s="15"/>
      <c r="B307" s="15"/>
      <c r="C307" s="15"/>
      <c r="D307" s="15"/>
      <c r="E307" s="16"/>
      <c r="F307" s="16"/>
      <c r="G307" s="15"/>
      <c r="H307" s="15"/>
      <c r="I307" s="15"/>
      <c r="J307" s="15"/>
      <c r="K307" s="15"/>
      <c r="L307" s="15"/>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row>
    <row r="308" ht="15.75" customHeight="1">
      <c r="A308" s="15"/>
      <c r="B308" s="15"/>
      <c r="C308" s="15"/>
      <c r="D308" s="15"/>
      <c r="E308" s="16"/>
      <c r="F308" s="16"/>
      <c r="G308" s="15"/>
      <c r="H308" s="15"/>
      <c r="I308" s="15"/>
      <c r="J308" s="15"/>
      <c r="K308" s="15"/>
      <c r="L308" s="15"/>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row>
    <row r="309" ht="15.75" customHeight="1">
      <c r="A309" s="15"/>
      <c r="B309" s="15"/>
      <c r="C309" s="15"/>
      <c r="D309" s="15"/>
      <c r="E309" s="16"/>
      <c r="F309" s="16"/>
      <c r="G309" s="15"/>
      <c r="H309" s="15"/>
      <c r="I309" s="15"/>
      <c r="J309" s="15"/>
      <c r="K309" s="15"/>
      <c r="L309" s="15"/>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row>
    <row r="310" ht="15.75" customHeight="1">
      <c r="A310" s="15"/>
      <c r="B310" s="15"/>
      <c r="C310" s="15"/>
      <c r="D310" s="15"/>
      <c r="E310" s="16"/>
      <c r="F310" s="16"/>
      <c r="G310" s="15"/>
      <c r="H310" s="15"/>
      <c r="I310" s="15"/>
      <c r="J310" s="15"/>
      <c r="K310" s="15"/>
      <c r="L310" s="15"/>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row>
    <row r="311" ht="15.75" customHeight="1">
      <c r="A311" s="15"/>
      <c r="B311" s="15"/>
      <c r="C311" s="15"/>
      <c r="D311" s="15"/>
      <c r="E311" s="16"/>
      <c r="F311" s="16"/>
      <c r="G311" s="15"/>
      <c r="H311" s="15"/>
      <c r="I311" s="15"/>
      <c r="J311" s="15"/>
      <c r="K311" s="15"/>
      <c r="L311" s="15"/>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row>
    <row r="312" ht="15.75" customHeight="1">
      <c r="A312" s="15"/>
      <c r="B312" s="15"/>
      <c r="C312" s="15"/>
      <c r="D312" s="15"/>
      <c r="E312" s="16"/>
      <c r="F312" s="16"/>
      <c r="G312" s="15"/>
      <c r="H312" s="15"/>
      <c r="I312" s="15"/>
      <c r="J312" s="15"/>
      <c r="K312" s="15"/>
      <c r="L312" s="15"/>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row>
    <row r="313" ht="15.75" customHeight="1">
      <c r="A313" s="15"/>
      <c r="B313" s="15"/>
      <c r="C313" s="15"/>
      <c r="D313" s="15"/>
      <c r="E313" s="16"/>
      <c r="F313" s="16"/>
      <c r="G313" s="15"/>
      <c r="H313" s="15"/>
      <c r="I313" s="15"/>
      <c r="J313" s="15"/>
      <c r="K313" s="15"/>
      <c r="L313" s="15"/>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row>
    <row r="314" ht="15.75" customHeight="1">
      <c r="A314" s="15"/>
      <c r="B314" s="15"/>
      <c r="C314" s="15"/>
      <c r="D314" s="15"/>
      <c r="E314" s="16"/>
      <c r="F314" s="16"/>
      <c r="G314" s="15"/>
      <c r="H314" s="15"/>
      <c r="I314" s="15"/>
      <c r="J314" s="15"/>
      <c r="K314" s="15"/>
      <c r="L314" s="15"/>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row>
    <row r="315" ht="15.75" customHeight="1">
      <c r="A315" s="15"/>
      <c r="B315" s="15"/>
      <c r="C315" s="15"/>
      <c r="D315" s="15"/>
      <c r="E315" s="16"/>
      <c r="F315" s="16"/>
      <c r="G315" s="15"/>
      <c r="H315" s="15"/>
      <c r="I315" s="15"/>
      <c r="J315" s="15"/>
      <c r="K315" s="15"/>
      <c r="L315" s="15"/>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row>
    <row r="316" ht="15.75" customHeight="1">
      <c r="A316" s="15"/>
      <c r="B316" s="15"/>
      <c r="C316" s="15"/>
      <c r="D316" s="15"/>
      <c r="E316" s="16"/>
      <c r="F316" s="16"/>
      <c r="G316" s="15"/>
      <c r="H316" s="15"/>
      <c r="I316" s="15"/>
      <c r="J316" s="15"/>
      <c r="K316" s="15"/>
      <c r="L316" s="15"/>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row>
    <row r="317" ht="15.75" customHeight="1">
      <c r="A317" s="15"/>
      <c r="B317" s="15"/>
      <c r="C317" s="15"/>
      <c r="D317" s="15"/>
      <c r="E317" s="16"/>
      <c r="F317" s="16"/>
      <c r="G317" s="15"/>
      <c r="H317" s="15"/>
      <c r="I317" s="15"/>
      <c r="J317" s="15"/>
      <c r="K317" s="15"/>
      <c r="L317" s="15"/>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row>
    <row r="318" ht="15.75" customHeight="1">
      <c r="A318" s="15"/>
      <c r="B318" s="15"/>
      <c r="C318" s="15"/>
      <c r="D318" s="15"/>
      <c r="E318" s="16"/>
      <c r="F318" s="16"/>
      <c r="G318" s="15"/>
      <c r="H318" s="15"/>
      <c r="I318" s="15"/>
      <c r="J318" s="15"/>
      <c r="K318" s="15"/>
      <c r="L318" s="15"/>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row>
    <row r="319" ht="15.75" customHeight="1">
      <c r="A319" s="15"/>
      <c r="B319" s="15"/>
      <c r="C319" s="15"/>
      <c r="D319" s="15"/>
      <c r="E319" s="16"/>
      <c r="F319" s="16"/>
      <c r="G319" s="15"/>
      <c r="H319" s="15"/>
      <c r="I319" s="15"/>
      <c r="J319" s="15"/>
      <c r="K319" s="15"/>
      <c r="L319" s="15"/>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row>
    <row r="320" ht="15.75" customHeight="1">
      <c r="A320" s="15"/>
      <c r="B320" s="15"/>
      <c r="C320" s="15"/>
      <c r="D320" s="15"/>
      <c r="E320" s="16"/>
      <c r="F320" s="16"/>
      <c r="G320" s="15"/>
      <c r="H320" s="15"/>
      <c r="I320" s="15"/>
      <c r="J320" s="15"/>
      <c r="K320" s="15"/>
      <c r="L320" s="15"/>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row>
    <row r="321" ht="15.75" customHeight="1">
      <c r="A321" s="15"/>
      <c r="B321" s="15"/>
      <c r="C321" s="15"/>
      <c r="D321" s="15"/>
      <c r="E321" s="16"/>
      <c r="F321" s="16"/>
      <c r="G321" s="15"/>
      <c r="H321" s="15"/>
      <c r="I321" s="15"/>
      <c r="J321" s="15"/>
      <c r="K321" s="15"/>
      <c r="L321" s="15"/>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row>
    <row r="322" ht="15.75" customHeight="1">
      <c r="A322" s="15"/>
      <c r="B322" s="15"/>
      <c r="C322" s="15"/>
      <c r="D322" s="15"/>
      <c r="E322" s="16"/>
      <c r="F322" s="16"/>
      <c r="G322" s="15"/>
      <c r="H322" s="15"/>
      <c r="I322" s="15"/>
      <c r="J322" s="15"/>
      <c r="K322" s="15"/>
      <c r="L322" s="15"/>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row>
    <row r="323" ht="15.75" customHeight="1">
      <c r="A323" s="15"/>
      <c r="B323" s="15"/>
      <c r="C323" s="15"/>
      <c r="D323" s="15"/>
      <c r="E323" s="16"/>
      <c r="F323" s="16"/>
      <c r="G323" s="15"/>
      <c r="H323" s="15"/>
      <c r="I323" s="15"/>
      <c r="J323" s="15"/>
      <c r="K323" s="15"/>
      <c r="L323" s="15"/>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row>
    <row r="324" ht="15.75" customHeight="1">
      <c r="A324" s="15"/>
      <c r="B324" s="15"/>
      <c r="C324" s="15"/>
      <c r="D324" s="15"/>
      <c r="E324" s="16"/>
      <c r="F324" s="16"/>
      <c r="G324" s="15"/>
      <c r="H324" s="15"/>
      <c r="I324" s="15"/>
      <c r="J324" s="15"/>
      <c r="K324" s="15"/>
      <c r="L324" s="15"/>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row>
    <row r="325" ht="15.75" customHeight="1">
      <c r="A325" s="15"/>
      <c r="B325" s="15"/>
      <c r="C325" s="15"/>
      <c r="D325" s="15"/>
      <c r="E325" s="16"/>
      <c r="F325" s="16"/>
      <c r="G325" s="15"/>
      <c r="H325" s="15"/>
      <c r="I325" s="15"/>
      <c r="J325" s="15"/>
      <c r="K325" s="15"/>
      <c r="L325" s="15"/>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row>
    <row r="326" ht="15.75" customHeight="1">
      <c r="A326" s="15"/>
      <c r="B326" s="15"/>
      <c r="C326" s="15"/>
      <c r="D326" s="15"/>
      <c r="E326" s="16"/>
      <c r="F326" s="16"/>
      <c r="G326" s="15"/>
      <c r="H326" s="15"/>
      <c r="I326" s="15"/>
      <c r="J326" s="15"/>
      <c r="K326" s="15"/>
      <c r="L326" s="15"/>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row>
    <row r="327" ht="15.75" customHeight="1">
      <c r="A327" s="15"/>
      <c r="B327" s="15"/>
      <c r="C327" s="15"/>
      <c r="D327" s="15"/>
      <c r="E327" s="16"/>
      <c r="F327" s="16"/>
      <c r="G327" s="15"/>
      <c r="H327" s="15"/>
      <c r="I327" s="15"/>
      <c r="J327" s="15"/>
      <c r="K327" s="15"/>
      <c r="L327" s="15"/>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row>
    <row r="328" ht="15.75" customHeight="1">
      <c r="A328" s="15"/>
      <c r="B328" s="15"/>
      <c r="C328" s="15"/>
      <c r="D328" s="15"/>
      <c r="E328" s="16"/>
      <c r="F328" s="16"/>
      <c r="G328" s="15"/>
      <c r="H328" s="15"/>
      <c r="I328" s="15"/>
      <c r="J328" s="15"/>
      <c r="K328" s="15"/>
      <c r="L328" s="15"/>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row>
    <row r="329" ht="15.75" customHeight="1">
      <c r="A329" s="15"/>
      <c r="B329" s="15"/>
      <c r="C329" s="15"/>
      <c r="D329" s="15"/>
      <c r="E329" s="16"/>
      <c r="F329" s="16"/>
      <c r="G329" s="15"/>
      <c r="H329" s="15"/>
      <c r="I329" s="15"/>
      <c r="J329" s="15"/>
      <c r="K329" s="15"/>
      <c r="L329" s="15"/>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row>
    <row r="330" ht="15.75" customHeight="1">
      <c r="A330" s="15"/>
      <c r="B330" s="15"/>
      <c r="C330" s="15"/>
      <c r="D330" s="15"/>
      <c r="E330" s="16"/>
      <c r="F330" s="16"/>
      <c r="G330" s="15"/>
      <c r="H330" s="15"/>
      <c r="I330" s="15"/>
      <c r="J330" s="15"/>
      <c r="K330" s="15"/>
      <c r="L330" s="15"/>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row>
    <row r="331" ht="15.75" customHeight="1">
      <c r="A331" s="15"/>
      <c r="B331" s="15"/>
      <c r="C331" s="15"/>
      <c r="D331" s="15"/>
      <c r="E331" s="16"/>
      <c r="F331" s="16"/>
      <c r="G331" s="15"/>
      <c r="H331" s="15"/>
      <c r="I331" s="15"/>
      <c r="J331" s="15"/>
      <c r="K331" s="15"/>
      <c r="L331" s="15"/>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row>
    <row r="332" ht="15.75" customHeight="1">
      <c r="A332" s="15"/>
      <c r="B332" s="15"/>
      <c r="C332" s="15"/>
      <c r="D332" s="15"/>
      <c r="E332" s="16"/>
      <c r="F332" s="16"/>
      <c r="G332" s="15"/>
      <c r="H332" s="15"/>
      <c r="I332" s="15"/>
      <c r="J332" s="15"/>
      <c r="K332" s="15"/>
      <c r="L332" s="15"/>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row>
    <row r="333" ht="15.75" customHeight="1">
      <c r="A333" s="15"/>
      <c r="B333" s="15"/>
      <c r="C333" s="15"/>
      <c r="D333" s="15"/>
      <c r="E333" s="16"/>
      <c r="F333" s="16"/>
      <c r="G333" s="15"/>
      <c r="H333" s="15"/>
      <c r="I333" s="15"/>
      <c r="J333" s="15"/>
      <c r="K333" s="15"/>
      <c r="L333" s="15"/>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row>
    <row r="334" ht="15.75" customHeight="1">
      <c r="A334" s="15"/>
      <c r="B334" s="15"/>
      <c r="C334" s="15"/>
      <c r="D334" s="15"/>
      <c r="E334" s="16"/>
      <c r="F334" s="16"/>
      <c r="G334" s="15"/>
      <c r="H334" s="15"/>
      <c r="I334" s="15"/>
      <c r="J334" s="15"/>
      <c r="K334" s="15"/>
      <c r="L334" s="15"/>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row>
    <row r="335" ht="15.75" customHeight="1">
      <c r="A335" s="15"/>
      <c r="B335" s="15"/>
      <c r="C335" s="15"/>
      <c r="D335" s="15"/>
      <c r="E335" s="16"/>
      <c r="F335" s="16"/>
      <c r="G335" s="15"/>
      <c r="H335" s="15"/>
      <c r="I335" s="15"/>
      <c r="J335" s="15"/>
      <c r="K335" s="15"/>
      <c r="L335" s="15"/>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row>
    <row r="336" ht="15.75" customHeight="1">
      <c r="A336" s="15"/>
      <c r="B336" s="15"/>
      <c r="C336" s="15"/>
      <c r="D336" s="15"/>
      <c r="E336" s="16"/>
      <c r="F336" s="16"/>
      <c r="G336" s="15"/>
      <c r="H336" s="15"/>
      <c r="I336" s="15"/>
      <c r="J336" s="15"/>
      <c r="K336" s="15"/>
      <c r="L336" s="15"/>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row>
    <row r="337" ht="15.75" customHeight="1">
      <c r="A337" s="15"/>
      <c r="B337" s="15"/>
      <c r="C337" s="15"/>
      <c r="D337" s="15"/>
      <c r="E337" s="16"/>
      <c r="F337" s="16"/>
      <c r="G337" s="15"/>
      <c r="H337" s="15"/>
      <c r="I337" s="15"/>
      <c r="J337" s="15"/>
      <c r="K337" s="15"/>
      <c r="L337" s="15"/>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row>
    <row r="338" ht="15.75" customHeight="1">
      <c r="A338" s="15"/>
      <c r="B338" s="15"/>
      <c r="C338" s="15"/>
      <c r="D338" s="15"/>
      <c r="E338" s="16"/>
      <c r="F338" s="16"/>
      <c r="G338" s="15"/>
      <c r="H338" s="15"/>
      <c r="I338" s="15"/>
      <c r="J338" s="15"/>
      <c r="K338" s="15"/>
      <c r="L338" s="15"/>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row>
    <row r="339" ht="15.75" customHeight="1">
      <c r="A339" s="15"/>
      <c r="B339" s="15"/>
      <c r="C339" s="15"/>
      <c r="D339" s="15"/>
      <c r="E339" s="16"/>
      <c r="F339" s="16"/>
      <c r="G339" s="15"/>
      <c r="H339" s="15"/>
      <c r="I339" s="15"/>
      <c r="J339" s="15"/>
      <c r="K339" s="15"/>
      <c r="L339" s="15"/>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row>
    <row r="340" ht="15.75" customHeight="1">
      <c r="A340" s="15"/>
      <c r="B340" s="15"/>
      <c r="C340" s="15"/>
      <c r="D340" s="15"/>
      <c r="E340" s="16"/>
      <c r="F340" s="16"/>
      <c r="G340" s="15"/>
      <c r="H340" s="15"/>
      <c r="I340" s="15"/>
      <c r="J340" s="15"/>
      <c r="K340" s="15"/>
      <c r="L340" s="15"/>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row>
    <row r="341" ht="15.75" customHeight="1">
      <c r="A341" s="15"/>
      <c r="B341" s="15"/>
      <c r="C341" s="15"/>
      <c r="D341" s="15"/>
      <c r="E341" s="16"/>
      <c r="F341" s="16"/>
      <c r="G341" s="15"/>
      <c r="H341" s="15"/>
      <c r="I341" s="15"/>
      <c r="J341" s="15"/>
      <c r="K341" s="15"/>
      <c r="L341" s="15"/>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row>
    <row r="342" ht="15.75" customHeight="1">
      <c r="A342" s="15"/>
      <c r="B342" s="15"/>
      <c r="C342" s="15"/>
      <c r="D342" s="15"/>
      <c r="E342" s="16"/>
      <c r="F342" s="16"/>
      <c r="G342" s="15"/>
      <c r="H342" s="15"/>
      <c r="I342" s="15"/>
      <c r="J342" s="15"/>
      <c r="K342" s="15"/>
      <c r="L342" s="15"/>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row>
    <row r="343" ht="15.75" customHeight="1">
      <c r="A343" s="15"/>
      <c r="B343" s="15"/>
      <c r="C343" s="15"/>
      <c r="D343" s="15"/>
      <c r="E343" s="16"/>
      <c r="F343" s="16"/>
      <c r="G343" s="15"/>
      <c r="H343" s="15"/>
      <c r="I343" s="15"/>
      <c r="J343" s="15"/>
      <c r="K343" s="15"/>
      <c r="L343" s="15"/>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row>
    <row r="344" ht="15.75" customHeight="1">
      <c r="A344" s="15"/>
      <c r="B344" s="15"/>
      <c r="C344" s="15"/>
      <c r="D344" s="15"/>
      <c r="E344" s="16"/>
      <c r="F344" s="16"/>
      <c r="G344" s="15"/>
      <c r="H344" s="15"/>
      <c r="I344" s="15"/>
      <c r="J344" s="15"/>
      <c r="K344" s="15"/>
      <c r="L344" s="15"/>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row>
    <row r="345" ht="15.75" customHeight="1">
      <c r="A345" s="15"/>
      <c r="B345" s="15"/>
      <c r="C345" s="15"/>
      <c r="D345" s="15"/>
      <c r="E345" s="16"/>
      <c r="F345" s="16"/>
      <c r="G345" s="15"/>
      <c r="H345" s="15"/>
      <c r="I345" s="15"/>
      <c r="J345" s="15"/>
      <c r="K345" s="15"/>
      <c r="L345" s="15"/>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row>
    <row r="346" ht="15.75" customHeight="1">
      <c r="A346" s="15"/>
      <c r="B346" s="15"/>
      <c r="C346" s="15"/>
      <c r="D346" s="15"/>
      <c r="E346" s="16"/>
      <c r="F346" s="16"/>
      <c r="G346" s="15"/>
      <c r="H346" s="15"/>
      <c r="I346" s="15"/>
      <c r="J346" s="15"/>
      <c r="K346" s="15"/>
      <c r="L346" s="15"/>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row>
    <row r="347" ht="15.75" customHeight="1">
      <c r="A347" s="15"/>
      <c r="B347" s="15"/>
      <c r="C347" s="15"/>
      <c r="D347" s="15"/>
      <c r="E347" s="16"/>
      <c r="F347" s="16"/>
      <c r="G347" s="15"/>
      <c r="H347" s="15"/>
      <c r="I347" s="15"/>
      <c r="J347" s="15"/>
      <c r="K347" s="15"/>
      <c r="L347" s="15"/>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row>
    <row r="348" ht="15.75" customHeight="1">
      <c r="A348" s="15"/>
      <c r="B348" s="15"/>
      <c r="C348" s="15"/>
      <c r="D348" s="15"/>
      <c r="E348" s="16"/>
      <c r="F348" s="16"/>
      <c r="G348" s="15"/>
      <c r="H348" s="15"/>
      <c r="I348" s="15"/>
      <c r="J348" s="15"/>
      <c r="K348" s="15"/>
      <c r="L348" s="15"/>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row>
    <row r="349" ht="15.75" customHeight="1">
      <c r="A349" s="15"/>
      <c r="B349" s="15"/>
      <c r="C349" s="15"/>
      <c r="D349" s="15"/>
      <c r="E349" s="16"/>
      <c r="F349" s="16"/>
      <c r="G349" s="15"/>
      <c r="H349" s="15"/>
      <c r="I349" s="15"/>
      <c r="J349" s="15"/>
      <c r="K349" s="15"/>
      <c r="L349" s="15"/>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row>
    <row r="350" ht="15.75" customHeight="1">
      <c r="A350" s="15"/>
      <c r="B350" s="15"/>
      <c r="C350" s="15"/>
      <c r="D350" s="15"/>
      <c r="E350" s="16"/>
      <c r="F350" s="16"/>
      <c r="G350" s="15"/>
      <c r="H350" s="15"/>
      <c r="I350" s="15"/>
      <c r="J350" s="15"/>
      <c r="K350" s="15"/>
      <c r="L350" s="15"/>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row>
    <row r="351" ht="15.75" customHeight="1">
      <c r="A351" s="15"/>
      <c r="B351" s="15"/>
      <c r="C351" s="15"/>
      <c r="D351" s="15"/>
      <c r="E351" s="16"/>
      <c r="F351" s="16"/>
      <c r="G351" s="15"/>
      <c r="H351" s="15"/>
      <c r="I351" s="15"/>
      <c r="J351" s="15"/>
      <c r="K351" s="15"/>
      <c r="L351" s="15"/>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row>
    <row r="352" ht="15.75" customHeight="1">
      <c r="A352" s="15"/>
      <c r="B352" s="15"/>
      <c r="C352" s="15"/>
      <c r="D352" s="15"/>
      <c r="E352" s="16"/>
      <c r="F352" s="16"/>
      <c r="G352" s="15"/>
      <c r="H352" s="15"/>
      <c r="I352" s="15"/>
      <c r="J352" s="15"/>
      <c r="K352" s="15"/>
      <c r="L352" s="15"/>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row>
    <row r="353" ht="15.75" customHeight="1">
      <c r="A353" s="15"/>
      <c r="B353" s="15"/>
      <c r="C353" s="15"/>
      <c r="D353" s="15"/>
      <c r="E353" s="16"/>
      <c r="F353" s="16"/>
      <c r="G353" s="15"/>
      <c r="H353" s="15"/>
      <c r="I353" s="15"/>
      <c r="J353" s="15"/>
      <c r="K353" s="15"/>
      <c r="L353" s="15"/>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row>
    <row r="354" ht="15.75" customHeight="1">
      <c r="A354" s="15"/>
      <c r="B354" s="15"/>
      <c r="C354" s="15"/>
      <c r="D354" s="15"/>
      <c r="E354" s="16"/>
      <c r="F354" s="16"/>
      <c r="G354" s="15"/>
      <c r="H354" s="15"/>
      <c r="I354" s="15"/>
      <c r="J354" s="15"/>
      <c r="K354" s="15"/>
      <c r="L354" s="15"/>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row>
    <row r="355" ht="15.75" customHeight="1">
      <c r="A355" s="15"/>
      <c r="B355" s="15"/>
      <c r="C355" s="15"/>
      <c r="D355" s="15"/>
      <c r="E355" s="16"/>
      <c r="F355" s="16"/>
      <c r="G355" s="15"/>
      <c r="H355" s="15"/>
      <c r="I355" s="15"/>
      <c r="J355" s="15"/>
      <c r="K355" s="15"/>
      <c r="L355" s="15"/>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row>
    <row r="356" ht="15.75" customHeight="1">
      <c r="A356" s="15"/>
      <c r="B356" s="15"/>
      <c r="C356" s="15"/>
      <c r="D356" s="15"/>
      <c r="E356" s="16"/>
      <c r="F356" s="16"/>
      <c r="G356" s="15"/>
      <c r="H356" s="15"/>
      <c r="I356" s="15"/>
      <c r="J356" s="15"/>
      <c r="K356" s="15"/>
      <c r="L356" s="15"/>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row>
    <row r="357" ht="15.75" customHeight="1">
      <c r="A357" s="15"/>
      <c r="B357" s="15"/>
      <c r="C357" s="15"/>
      <c r="D357" s="15"/>
      <c r="E357" s="16"/>
      <c r="F357" s="16"/>
      <c r="G357" s="15"/>
      <c r="H357" s="15"/>
      <c r="I357" s="15"/>
      <c r="J357" s="15"/>
      <c r="K357" s="15"/>
      <c r="L357" s="15"/>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row>
    <row r="358" ht="15.75" customHeight="1">
      <c r="A358" s="15"/>
      <c r="B358" s="15"/>
      <c r="C358" s="15"/>
      <c r="D358" s="15"/>
      <c r="E358" s="16"/>
      <c r="F358" s="16"/>
      <c r="G358" s="15"/>
      <c r="H358" s="15"/>
      <c r="I358" s="15"/>
      <c r="J358" s="15"/>
      <c r="K358" s="15"/>
      <c r="L358" s="15"/>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row>
    <row r="359" ht="15.75" customHeight="1">
      <c r="A359" s="15"/>
      <c r="B359" s="15"/>
      <c r="C359" s="15"/>
      <c r="D359" s="15"/>
      <c r="E359" s="16"/>
      <c r="F359" s="16"/>
      <c r="G359" s="15"/>
      <c r="H359" s="15"/>
      <c r="I359" s="15"/>
      <c r="J359" s="15"/>
      <c r="K359" s="15"/>
      <c r="L359" s="15"/>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row>
    <row r="360" ht="15.75" customHeight="1">
      <c r="A360" s="15"/>
      <c r="B360" s="15"/>
      <c r="C360" s="15"/>
      <c r="D360" s="15"/>
      <c r="E360" s="16"/>
      <c r="F360" s="16"/>
      <c r="G360" s="15"/>
      <c r="H360" s="15"/>
      <c r="I360" s="15"/>
      <c r="J360" s="15"/>
      <c r="K360" s="15"/>
      <c r="L360" s="15"/>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row>
    <row r="361" ht="15.75" customHeight="1">
      <c r="A361" s="15"/>
      <c r="B361" s="15"/>
      <c r="C361" s="15"/>
      <c r="D361" s="15"/>
      <c r="E361" s="16"/>
      <c r="F361" s="16"/>
      <c r="G361" s="15"/>
      <c r="H361" s="15"/>
      <c r="I361" s="15"/>
      <c r="J361" s="15"/>
      <c r="K361" s="15"/>
      <c r="L361" s="15"/>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row>
    <row r="362" ht="15.75" customHeight="1">
      <c r="A362" s="15"/>
      <c r="B362" s="15"/>
      <c r="C362" s="15"/>
      <c r="D362" s="15"/>
      <c r="E362" s="16"/>
      <c r="F362" s="16"/>
      <c r="G362" s="15"/>
      <c r="H362" s="15"/>
      <c r="I362" s="15"/>
      <c r="J362" s="15"/>
      <c r="K362" s="15"/>
      <c r="L362" s="15"/>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row>
    <row r="363" ht="15.75" customHeight="1">
      <c r="A363" s="15"/>
      <c r="B363" s="15"/>
      <c r="C363" s="15"/>
      <c r="D363" s="15"/>
      <c r="E363" s="16"/>
      <c r="F363" s="16"/>
      <c r="G363" s="15"/>
      <c r="H363" s="15"/>
      <c r="I363" s="15"/>
      <c r="J363" s="15"/>
      <c r="K363" s="15"/>
      <c r="L363" s="15"/>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row>
    <row r="364" ht="15.75" customHeight="1">
      <c r="A364" s="15"/>
      <c r="B364" s="15"/>
      <c r="C364" s="15"/>
      <c r="D364" s="15"/>
      <c r="E364" s="16"/>
      <c r="F364" s="16"/>
      <c r="G364" s="15"/>
      <c r="H364" s="15"/>
      <c r="I364" s="15"/>
      <c r="J364" s="15"/>
      <c r="K364" s="15"/>
      <c r="L364" s="15"/>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row>
    <row r="365" ht="15.75" customHeight="1">
      <c r="A365" s="15"/>
      <c r="B365" s="15"/>
      <c r="C365" s="15"/>
      <c r="D365" s="15"/>
      <c r="E365" s="16"/>
      <c r="F365" s="16"/>
      <c r="G365" s="15"/>
      <c r="H365" s="15"/>
      <c r="I365" s="15"/>
      <c r="J365" s="15"/>
      <c r="K365" s="15"/>
      <c r="L365" s="15"/>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row>
    <row r="366" ht="15.75" customHeight="1">
      <c r="A366" s="15"/>
      <c r="B366" s="15"/>
      <c r="C366" s="15"/>
      <c r="D366" s="15"/>
      <c r="E366" s="16"/>
      <c r="F366" s="16"/>
      <c r="G366" s="15"/>
      <c r="H366" s="15"/>
      <c r="I366" s="15"/>
      <c r="J366" s="15"/>
      <c r="K366" s="15"/>
      <c r="L366" s="15"/>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row>
    <row r="367" ht="15.75" customHeight="1">
      <c r="A367" s="15"/>
      <c r="B367" s="15"/>
      <c r="C367" s="15"/>
      <c r="D367" s="15"/>
      <c r="E367" s="16"/>
      <c r="F367" s="16"/>
      <c r="G367" s="15"/>
      <c r="H367" s="15"/>
      <c r="I367" s="15"/>
      <c r="J367" s="15"/>
      <c r="K367" s="15"/>
      <c r="L367" s="15"/>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row>
    <row r="368" ht="15.75" customHeight="1">
      <c r="A368" s="15"/>
      <c r="B368" s="15"/>
      <c r="C368" s="15"/>
      <c r="D368" s="15"/>
      <c r="E368" s="16"/>
      <c r="F368" s="16"/>
      <c r="G368" s="15"/>
      <c r="H368" s="15"/>
      <c r="I368" s="15"/>
      <c r="J368" s="15"/>
      <c r="K368" s="15"/>
      <c r="L368" s="15"/>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row>
    <row r="369" ht="15.75" customHeight="1">
      <c r="A369" s="15"/>
      <c r="B369" s="15"/>
      <c r="C369" s="15"/>
      <c r="D369" s="15"/>
      <c r="E369" s="16"/>
      <c r="F369" s="16"/>
      <c r="G369" s="15"/>
      <c r="H369" s="15"/>
      <c r="I369" s="15"/>
      <c r="J369" s="15"/>
      <c r="K369" s="15"/>
      <c r="L369" s="15"/>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row>
    <row r="370" ht="15.75" customHeight="1">
      <c r="A370" s="15"/>
      <c r="B370" s="15"/>
      <c r="C370" s="15"/>
      <c r="D370" s="15"/>
      <c r="E370" s="16"/>
      <c r="F370" s="16"/>
      <c r="G370" s="15"/>
      <c r="H370" s="15"/>
      <c r="I370" s="15"/>
      <c r="J370" s="15"/>
      <c r="K370" s="15"/>
      <c r="L370" s="15"/>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row>
    <row r="371" ht="15.75" customHeight="1">
      <c r="A371" s="15"/>
      <c r="B371" s="15"/>
      <c r="C371" s="15"/>
      <c r="D371" s="15"/>
      <c r="E371" s="16"/>
      <c r="F371" s="16"/>
      <c r="G371" s="15"/>
      <c r="H371" s="15"/>
      <c r="I371" s="15"/>
      <c r="J371" s="15"/>
      <c r="K371" s="15"/>
      <c r="L371" s="15"/>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row>
    <row r="372" ht="15.75" customHeight="1">
      <c r="A372" s="15"/>
      <c r="B372" s="15"/>
      <c r="C372" s="15"/>
      <c r="D372" s="15"/>
      <c r="E372" s="16"/>
      <c r="F372" s="16"/>
      <c r="G372" s="15"/>
      <c r="H372" s="15"/>
      <c r="I372" s="15"/>
      <c r="J372" s="15"/>
      <c r="K372" s="15"/>
      <c r="L372" s="15"/>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row>
    <row r="373" ht="15.75" customHeight="1">
      <c r="A373" s="15"/>
      <c r="B373" s="15"/>
      <c r="C373" s="15"/>
      <c r="D373" s="15"/>
      <c r="E373" s="16"/>
      <c r="F373" s="16"/>
      <c r="G373" s="15"/>
      <c r="H373" s="15"/>
      <c r="I373" s="15"/>
      <c r="J373" s="15"/>
      <c r="K373" s="15"/>
      <c r="L373" s="15"/>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row>
    <row r="374" ht="15.75" customHeight="1">
      <c r="A374" s="15"/>
      <c r="B374" s="15"/>
      <c r="C374" s="15"/>
      <c r="D374" s="15"/>
      <c r="E374" s="16"/>
      <c r="F374" s="16"/>
      <c r="G374" s="15"/>
      <c r="H374" s="15"/>
      <c r="I374" s="15"/>
      <c r="J374" s="15"/>
      <c r="K374" s="15"/>
      <c r="L374" s="15"/>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row>
    <row r="375" ht="15.75" customHeight="1">
      <c r="A375" s="15"/>
      <c r="B375" s="15"/>
      <c r="C375" s="15"/>
      <c r="D375" s="15"/>
      <c r="E375" s="16"/>
      <c r="F375" s="16"/>
      <c r="G375" s="15"/>
      <c r="H375" s="15"/>
      <c r="I375" s="15"/>
      <c r="J375" s="15"/>
      <c r="K375" s="15"/>
      <c r="L375" s="15"/>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row>
    <row r="376" ht="15.75" customHeight="1">
      <c r="A376" s="15"/>
      <c r="B376" s="15"/>
      <c r="C376" s="15"/>
      <c r="D376" s="15"/>
      <c r="E376" s="16"/>
      <c r="F376" s="16"/>
      <c r="G376" s="15"/>
      <c r="H376" s="15"/>
      <c r="I376" s="15"/>
      <c r="J376" s="15"/>
      <c r="K376" s="15"/>
      <c r="L376" s="15"/>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row>
    <row r="377" ht="15.75" customHeight="1">
      <c r="A377" s="15"/>
      <c r="B377" s="15"/>
      <c r="C377" s="15"/>
      <c r="D377" s="15"/>
      <c r="E377" s="16"/>
      <c r="F377" s="16"/>
      <c r="G377" s="15"/>
      <c r="H377" s="15"/>
      <c r="I377" s="15"/>
      <c r="J377" s="15"/>
      <c r="K377" s="15"/>
      <c r="L377" s="15"/>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row>
    <row r="378" ht="15.75" customHeight="1">
      <c r="A378" s="15"/>
      <c r="B378" s="15"/>
      <c r="C378" s="15"/>
      <c r="D378" s="15"/>
      <c r="E378" s="16"/>
      <c r="F378" s="16"/>
      <c r="G378" s="15"/>
      <c r="H378" s="15"/>
      <c r="I378" s="15"/>
      <c r="J378" s="15"/>
      <c r="K378" s="15"/>
      <c r="L378" s="15"/>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row>
    <row r="379" ht="15.75" customHeight="1">
      <c r="A379" s="15"/>
      <c r="B379" s="15"/>
      <c r="C379" s="15"/>
      <c r="D379" s="15"/>
      <c r="E379" s="16"/>
      <c r="F379" s="16"/>
      <c r="G379" s="15"/>
      <c r="H379" s="15"/>
      <c r="I379" s="15"/>
      <c r="J379" s="15"/>
      <c r="K379" s="15"/>
      <c r="L379" s="15"/>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row>
    <row r="380" ht="15.75" customHeight="1">
      <c r="A380" s="15"/>
      <c r="B380" s="15"/>
      <c r="C380" s="15"/>
      <c r="D380" s="15"/>
      <c r="E380" s="16"/>
      <c r="F380" s="16"/>
      <c r="G380" s="15"/>
      <c r="H380" s="15"/>
      <c r="I380" s="15"/>
      <c r="J380" s="15"/>
      <c r="K380" s="15"/>
      <c r="L380" s="15"/>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row>
    <row r="381" ht="15.75" customHeight="1">
      <c r="A381" s="15"/>
      <c r="B381" s="15"/>
      <c r="C381" s="15"/>
      <c r="D381" s="15"/>
      <c r="E381" s="16"/>
      <c r="F381" s="16"/>
      <c r="G381" s="15"/>
      <c r="H381" s="15"/>
      <c r="I381" s="15"/>
      <c r="J381" s="15"/>
      <c r="K381" s="15"/>
      <c r="L381" s="15"/>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row>
    <row r="382" ht="15.75" customHeight="1">
      <c r="A382" s="15"/>
      <c r="B382" s="15"/>
      <c r="C382" s="15"/>
      <c r="D382" s="15"/>
      <c r="E382" s="16"/>
      <c r="F382" s="16"/>
      <c r="G382" s="15"/>
      <c r="H382" s="15"/>
      <c r="I382" s="15"/>
      <c r="J382" s="15"/>
      <c r="K382" s="15"/>
      <c r="L382" s="15"/>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row>
    <row r="383" ht="15.75" customHeight="1">
      <c r="A383" s="15"/>
      <c r="B383" s="15"/>
      <c r="C383" s="15"/>
      <c r="D383" s="15"/>
      <c r="E383" s="16"/>
      <c r="F383" s="16"/>
      <c r="G383" s="15"/>
      <c r="H383" s="15"/>
      <c r="I383" s="15"/>
      <c r="J383" s="15"/>
      <c r="K383" s="15"/>
      <c r="L383" s="15"/>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row>
    <row r="384" ht="15.75" customHeight="1">
      <c r="A384" s="15"/>
      <c r="B384" s="15"/>
      <c r="C384" s="15"/>
      <c r="D384" s="15"/>
      <c r="E384" s="16"/>
      <c r="F384" s="16"/>
      <c r="G384" s="15"/>
      <c r="H384" s="15"/>
      <c r="I384" s="15"/>
      <c r="J384" s="15"/>
      <c r="K384" s="15"/>
      <c r="L384" s="15"/>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row>
    <row r="385" ht="15.75" customHeight="1">
      <c r="A385" s="15"/>
      <c r="B385" s="15"/>
      <c r="C385" s="15"/>
      <c r="D385" s="15"/>
      <c r="E385" s="16"/>
      <c r="F385" s="16"/>
      <c r="G385" s="15"/>
      <c r="H385" s="15"/>
      <c r="I385" s="15"/>
      <c r="J385" s="15"/>
      <c r="K385" s="15"/>
      <c r="L385" s="15"/>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row>
    <row r="386" ht="15.75" customHeight="1">
      <c r="A386" s="15"/>
      <c r="B386" s="15"/>
      <c r="C386" s="15"/>
      <c r="D386" s="15"/>
      <c r="E386" s="16"/>
      <c r="F386" s="16"/>
      <c r="G386" s="15"/>
      <c r="H386" s="15"/>
      <c r="I386" s="15"/>
      <c r="J386" s="15"/>
      <c r="K386" s="15"/>
      <c r="L386" s="15"/>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row>
    <row r="387" ht="15.75" customHeight="1">
      <c r="A387" s="15"/>
      <c r="B387" s="15"/>
      <c r="C387" s="15"/>
      <c r="D387" s="15"/>
      <c r="E387" s="16"/>
      <c r="F387" s="16"/>
      <c r="G387" s="15"/>
      <c r="H387" s="15"/>
      <c r="I387" s="15"/>
      <c r="J387" s="15"/>
      <c r="K387" s="15"/>
      <c r="L387" s="15"/>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row>
    <row r="388" ht="15.75" customHeight="1">
      <c r="A388" s="15"/>
      <c r="B388" s="15"/>
      <c r="C388" s="15"/>
      <c r="D388" s="15"/>
      <c r="E388" s="16"/>
      <c r="F388" s="16"/>
      <c r="G388" s="15"/>
      <c r="H388" s="15"/>
      <c r="I388" s="15"/>
      <c r="J388" s="15"/>
      <c r="K388" s="15"/>
      <c r="L388" s="15"/>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row>
    <row r="389" ht="15.75" customHeight="1">
      <c r="A389" s="15"/>
      <c r="B389" s="15"/>
      <c r="C389" s="15"/>
      <c r="D389" s="15"/>
      <c r="E389" s="16"/>
      <c r="F389" s="16"/>
      <c r="G389" s="15"/>
      <c r="H389" s="15"/>
      <c r="I389" s="15"/>
      <c r="J389" s="15"/>
      <c r="K389" s="15"/>
      <c r="L389" s="15"/>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row>
    <row r="390" ht="15.75" customHeight="1">
      <c r="A390" s="15"/>
      <c r="B390" s="15"/>
      <c r="C390" s="15"/>
      <c r="D390" s="15"/>
      <c r="E390" s="16"/>
      <c r="F390" s="16"/>
      <c r="G390" s="15"/>
      <c r="H390" s="15"/>
      <c r="I390" s="15"/>
      <c r="J390" s="15"/>
      <c r="K390" s="15"/>
      <c r="L390" s="15"/>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row>
    <row r="391" ht="15.75" customHeight="1">
      <c r="A391" s="15"/>
      <c r="B391" s="15"/>
      <c r="C391" s="15"/>
      <c r="D391" s="15"/>
      <c r="E391" s="16"/>
      <c r="F391" s="16"/>
      <c r="G391" s="15"/>
      <c r="H391" s="15"/>
      <c r="I391" s="15"/>
      <c r="J391" s="15"/>
      <c r="K391" s="15"/>
      <c r="L391" s="15"/>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row>
    <row r="392" ht="15.75" customHeight="1">
      <c r="A392" s="15"/>
      <c r="B392" s="15"/>
      <c r="C392" s="15"/>
      <c r="D392" s="15"/>
      <c r="E392" s="16"/>
      <c r="F392" s="16"/>
      <c r="G392" s="15"/>
      <c r="H392" s="15"/>
      <c r="I392" s="15"/>
      <c r="J392" s="15"/>
      <c r="K392" s="15"/>
      <c r="L392" s="15"/>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row>
    <row r="393" ht="15.75" customHeight="1">
      <c r="A393" s="15"/>
      <c r="B393" s="15"/>
      <c r="C393" s="15"/>
      <c r="D393" s="15"/>
      <c r="E393" s="16"/>
      <c r="F393" s="16"/>
      <c r="G393" s="15"/>
      <c r="H393" s="15"/>
      <c r="I393" s="15"/>
      <c r="J393" s="15"/>
      <c r="K393" s="15"/>
      <c r="L393" s="15"/>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row>
    <row r="394" ht="15.75" customHeight="1">
      <c r="A394" s="15"/>
      <c r="B394" s="15"/>
      <c r="C394" s="15"/>
      <c r="D394" s="15"/>
      <c r="E394" s="16"/>
      <c r="F394" s="16"/>
      <c r="G394" s="15"/>
      <c r="H394" s="15"/>
      <c r="I394" s="15"/>
      <c r="J394" s="15"/>
      <c r="K394" s="15"/>
      <c r="L394" s="15"/>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row>
    <row r="395" ht="15.75" customHeight="1">
      <c r="A395" s="15"/>
      <c r="B395" s="15"/>
      <c r="C395" s="15"/>
      <c r="D395" s="15"/>
      <c r="E395" s="16"/>
      <c r="F395" s="16"/>
      <c r="G395" s="15"/>
      <c r="H395" s="15"/>
      <c r="I395" s="15"/>
      <c r="J395" s="15"/>
      <c r="K395" s="15"/>
      <c r="L395" s="15"/>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row>
    <row r="396" ht="15.75" customHeight="1">
      <c r="A396" s="15"/>
      <c r="B396" s="15"/>
      <c r="C396" s="15"/>
      <c r="D396" s="15"/>
      <c r="E396" s="16"/>
      <c r="F396" s="16"/>
      <c r="G396" s="15"/>
      <c r="H396" s="15"/>
      <c r="I396" s="15"/>
      <c r="J396" s="15"/>
      <c r="K396" s="15"/>
      <c r="L396" s="15"/>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row>
    <row r="397" ht="15.75" customHeight="1">
      <c r="A397" s="15"/>
      <c r="B397" s="15"/>
      <c r="C397" s="15"/>
      <c r="D397" s="15"/>
      <c r="E397" s="16"/>
      <c r="F397" s="16"/>
      <c r="G397" s="15"/>
      <c r="H397" s="15"/>
      <c r="I397" s="15"/>
      <c r="J397" s="15"/>
      <c r="K397" s="15"/>
      <c r="L397" s="15"/>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row>
    <row r="398" ht="15.75" customHeight="1">
      <c r="A398" s="15"/>
      <c r="B398" s="15"/>
      <c r="C398" s="15"/>
      <c r="D398" s="15"/>
      <c r="E398" s="16"/>
      <c r="F398" s="16"/>
      <c r="G398" s="15"/>
      <c r="H398" s="15"/>
      <c r="I398" s="15"/>
      <c r="J398" s="15"/>
      <c r="K398" s="15"/>
      <c r="L398" s="15"/>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row>
    <row r="399" ht="15.75" customHeight="1">
      <c r="A399" s="15"/>
      <c r="B399" s="15"/>
      <c r="C399" s="15"/>
      <c r="D399" s="15"/>
      <c r="E399" s="16"/>
      <c r="F399" s="16"/>
      <c r="G399" s="15"/>
      <c r="H399" s="15"/>
      <c r="I399" s="15"/>
      <c r="J399" s="15"/>
      <c r="K399" s="15"/>
      <c r="L399" s="15"/>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row>
    <row r="400" ht="15.75" customHeight="1">
      <c r="A400" s="15"/>
      <c r="B400" s="15"/>
      <c r="C400" s="15"/>
      <c r="D400" s="15"/>
      <c r="E400" s="16"/>
      <c r="F400" s="16"/>
      <c r="G400" s="15"/>
      <c r="H400" s="15"/>
      <c r="I400" s="15"/>
      <c r="J400" s="15"/>
      <c r="K400" s="15"/>
      <c r="L400" s="15"/>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row>
    <row r="401" ht="15.75" customHeight="1">
      <c r="A401" s="15"/>
      <c r="B401" s="15"/>
      <c r="C401" s="15"/>
      <c r="D401" s="15"/>
      <c r="E401" s="16"/>
      <c r="F401" s="16"/>
      <c r="G401" s="15"/>
      <c r="H401" s="15"/>
      <c r="I401" s="15"/>
      <c r="J401" s="15"/>
      <c r="K401" s="15"/>
      <c r="L401" s="15"/>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row>
    <row r="402" ht="15.75" customHeight="1">
      <c r="A402" s="15"/>
      <c r="B402" s="15"/>
      <c r="C402" s="15"/>
      <c r="D402" s="15"/>
      <c r="E402" s="16"/>
      <c r="F402" s="16"/>
      <c r="G402" s="15"/>
      <c r="H402" s="15"/>
      <c r="I402" s="15"/>
      <c r="J402" s="15"/>
      <c r="K402" s="15"/>
      <c r="L402" s="15"/>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row>
    <row r="403" ht="15.75" customHeight="1">
      <c r="A403" s="15"/>
      <c r="B403" s="15"/>
      <c r="C403" s="15"/>
      <c r="D403" s="15"/>
      <c r="E403" s="16"/>
      <c r="F403" s="16"/>
      <c r="G403" s="15"/>
      <c r="H403" s="15"/>
      <c r="I403" s="15"/>
      <c r="J403" s="15"/>
      <c r="K403" s="15"/>
      <c r="L403" s="15"/>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row>
    <row r="404" ht="15.75" customHeight="1">
      <c r="A404" s="15"/>
      <c r="B404" s="15"/>
      <c r="C404" s="15"/>
      <c r="D404" s="15"/>
      <c r="E404" s="16"/>
      <c r="F404" s="16"/>
      <c r="G404" s="15"/>
      <c r="H404" s="15"/>
      <c r="I404" s="15"/>
      <c r="J404" s="15"/>
      <c r="K404" s="15"/>
      <c r="L404" s="15"/>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row>
    <row r="405" ht="15.75" customHeight="1">
      <c r="A405" s="15"/>
      <c r="B405" s="15"/>
      <c r="C405" s="15"/>
      <c r="D405" s="15"/>
      <c r="E405" s="16"/>
      <c r="F405" s="16"/>
      <c r="G405" s="15"/>
      <c r="H405" s="15"/>
      <c r="I405" s="15"/>
      <c r="J405" s="15"/>
      <c r="K405" s="15"/>
      <c r="L405" s="15"/>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row>
    <row r="406" ht="15.75" customHeight="1">
      <c r="A406" s="15"/>
      <c r="B406" s="15"/>
      <c r="C406" s="15"/>
      <c r="D406" s="15"/>
      <c r="E406" s="16"/>
      <c r="F406" s="16"/>
      <c r="G406" s="15"/>
      <c r="H406" s="15"/>
      <c r="I406" s="15"/>
      <c r="J406" s="15"/>
      <c r="K406" s="15"/>
      <c r="L406" s="15"/>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row>
    <row r="407" ht="15.75" customHeight="1">
      <c r="A407" s="15"/>
      <c r="B407" s="15"/>
      <c r="C407" s="15"/>
      <c r="D407" s="15"/>
      <c r="E407" s="16"/>
      <c r="F407" s="16"/>
      <c r="G407" s="15"/>
      <c r="H407" s="15"/>
      <c r="I407" s="15"/>
      <c r="J407" s="15"/>
      <c r="K407" s="15"/>
      <c r="L407" s="15"/>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row>
    <row r="408" ht="15.75" customHeight="1">
      <c r="A408" s="15"/>
      <c r="B408" s="15"/>
      <c r="C408" s="15"/>
      <c r="D408" s="15"/>
      <c r="E408" s="16"/>
      <c r="F408" s="16"/>
      <c r="G408" s="15"/>
      <c r="H408" s="15"/>
      <c r="I408" s="15"/>
      <c r="J408" s="15"/>
      <c r="K408" s="15"/>
      <c r="L408" s="15"/>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row>
    <row r="409" ht="15.75" customHeight="1">
      <c r="A409" s="15"/>
      <c r="B409" s="15"/>
      <c r="C409" s="15"/>
      <c r="D409" s="15"/>
      <c r="E409" s="16"/>
      <c r="F409" s="16"/>
      <c r="G409" s="15"/>
      <c r="H409" s="15"/>
      <c r="I409" s="15"/>
      <c r="J409" s="15"/>
      <c r="K409" s="15"/>
      <c r="L409" s="15"/>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row>
    <row r="410" ht="15.75" customHeight="1">
      <c r="A410" s="15"/>
      <c r="B410" s="15"/>
      <c r="C410" s="15"/>
      <c r="D410" s="15"/>
      <c r="E410" s="16"/>
      <c r="F410" s="16"/>
      <c r="G410" s="15"/>
      <c r="H410" s="15"/>
      <c r="I410" s="15"/>
      <c r="J410" s="15"/>
      <c r="K410" s="15"/>
      <c r="L410" s="15"/>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row>
    <row r="411" ht="15.75" customHeight="1">
      <c r="A411" s="15"/>
      <c r="B411" s="15"/>
      <c r="C411" s="15"/>
      <c r="D411" s="15"/>
      <c r="E411" s="16"/>
      <c r="F411" s="16"/>
      <c r="G411" s="15"/>
      <c r="H411" s="15"/>
      <c r="I411" s="15"/>
      <c r="J411" s="15"/>
      <c r="K411" s="15"/>
      <c r="L411" s="15"/>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row>
    <row r="412" ht="15.75" customHeight="1">
      <c r="A412" s="15"/>
      <c r="B412" s="15"/>
      <c r="C412" s="15"/>
      <c r="D412" s="15"/>
      <c r="E412" s="16"/>
      <c r="F412" s="16"/>
      <c r="G412" s="15"/>
      <c r="H412" s="15"/>
      <c r="I412" s="15"/>
      <c r="J412" s="15"/>
      <c r="K412" s="15"/>
      <c r="L412" s="15"/>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row>
    <row r="413" ht="15.75" customHeight="1">
      <c r="A413" s="15"/>
      <c r="B413" s="15"/>
      <c r="C413" s="15"/>
      <c r="D413" s="15"/>
      <c r="E413" s="16"/>
      <c r="F413" s="16"/>
      <c r="G413" s="15"/>
      <c r="H413" s="15"/>
      <c r="I413" s="15"/>
      <c r="J413" s="15"/>
      <c r="K413" s="15"/>
      <c r="L413" s="15"/>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row>
    <row r="414" ht="15.75" customHeight="1">
      <c r="A414" s="15"/>
      <c r="B414" s="15"/>
      <c r="C414" s="15"/>
      <c r="D414" s="15"/>
      <c r="E414" s="16"/>
      <c r="F414" s="16"/>
      <c r="G414" s="15"/>
      <c r="H414" s="15"/>
      <c r="I414" s="15"/>
      <c r="J414" s="15"/>
      <c r="K414" s="15"/>
      <c r="L414" s="15"/>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row>
    <row r="415" ht="15.75" customHeight="1">
      <c r="A415" s="15"/>
      <c r="B415" s="15"/>
      <c r="C415" s="15"/>
      <c r="D415" s="15"/>
      <c r="E415" s="16"/>
      <c r="F415" s="16"/>
      <c r="G415" s="15"/>
      <c r="H415" s="15"/>
      <c r="I415" s="15"/>
      <c r="J415" s="15"/>
      <c r="K415" s="15"/>
      <c r="L415" s="15"/>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row>
    <row r="416" ht="15.75" customHeight="1">
      <c r="A416" s="15"/>
      <c r="B416" s="15"/>
      <c r="C416" s="15"/>
      <c r="D416" s="15"/>
      <c r="E416" s="16"/>
      <c r="F416" s="16"/>
      <c r="G416" s="15"/>
      <c r="H416" s="15"/>
      <c r="I416" s="15"/>
      <c r="J416" s="15"/>
      <c r="K416" s="15"/>
      <c r="L416" s="15"/>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row>
    <row r="417" ht="15.75" customHeight="1">
      <c r="A417" s="15"/>
      <c r="B417" s="15"/>
      <c r="C417" s="15"/>
      <c r="D417" s="15"/>
      <c r="E417" s="16"/>
      <c r="F417" s="16"/>
      <c r="G417" s="15"/>
      <c r="H417" s="15"/>
      <c r="I417" s="15"/>
      <c r="J417" s="15"/>
      <c r="K417" s="15"/>
      <c r="L417" s="15"/>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row>
    <row r="418" ht="15.75" customHeight="1">
      <c r="A418" s="15"/>
      <c r="B418" s="15"/>
      <c r="C418" s="15"/>
      <c r="D418" s="15"/>
      <c r="E418" s="16"/>
      <c r="F418" s="16"/>
      <c r="G418" s="15"/>
      <c r="H418" s="15"/>
      <c r="I418" s="15"/>
      <c r="J418" s="15"/>
      <c r="K418" s="15"/>
      <c r="L418" s="15"/>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row>
    <row r="419" ht="15.75" customHeight="1">
      <c r="A419" s="15"/>
      <c r="B419" s="15"/>
      <c r="C419" s="15"/>
      <c r="D419" s="15"/>
      <c r="E419" s="16"/>
      <c r="F419" s="16"/>
      <c r="G419" s="15"/>
      <c r="H419" s="15"/>
      <c r="I419" s="15"/>
      <c r="J419" s="15"/>
      <c r="K419" s="15"/>
      <c r="L419" s="15"/>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row>
    <row r="420" ht="15.75" customHeight="1">
      <c r="A420" s="15"/>
      <c r="B420" s="15"/>
      <c r="C420" s="15"/>
      <c r="D420" s="15"/>
      <c r="E420" s="16"/>
      <c r="F420" s="16"/>
      <c r="G420" s="15"/>
      <c r="H420" s="15"/>
      <c r="I420" s="15"/>
      <c r="J420" s="15"/>
      <c r="K420" s="15"/>
      <c r="L420" s="15"/>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row>
    <row r="421" ht="15.75" customHeight="1">
      <c r="A421" s="15"/>
      <c r="B421" s="15"/>
      <c r="C421" s="15"/>
      <c r="D421" s="15"/>
      <c r="E421" s="16"/>
      <c r="F421" s="16"/>
      <c r="G421" s="15"/>
      <c r="H421" s="15"/>
      <c r="I421" s="15"/>
      <c r="J421" s="15"/>
      <c r="K421" s="15"/>
      <c r="L421" s="15"/>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row>
    <row r="422" ht="15.75" customHeight="1">
      <c r="A422" s="15"/>
      <c r="B422" s="15"/>
      <c r="C422" s="15"/>
      <c r="D422" s="15"/>
      <c r="E422" s="16"/>
      <c r="F422" s="16"/>
      <c r="G422" s="15"/>
      <c r="H422" s="15"/>
      <c r="I422" s="15"/>
      <c r="J422" s="15"/>
      <c r="K422" s="15"/>
      <c r="L422" s="15"/>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row>
    <row r="423" ht="15.75" customHeight="1">
      <c r="A423" s="15"/>
      <c r="B423" s="15"/>
      <c r="C423" s="15"/>
      <c r="D423" s="15"/>
      <c r="E423" s="16"/>
      <c r="F423" s="16"/>
      <c r="G423" s="15"/>
      <c r="H423" s="15"/>
      <c r="I423" s="15"/>
      <c r="J423" s="15"/>
      <c r="K423" s="15"/>
      <c r="L423" s="15"/>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row>
    <row r="424" ht="15.75" customHeight="1">
      <c r="A424" s="15"/>
      <c r="B424" s="15"/>
      <c r="C424" s="15"/>
      <c r="D424" s="15"/>
      <c r="E424" s="16"/>
      <c r="F424" s="16"/>
      <c r="G424" s="15"/>
      <c r="H424" s="15"/>
      <c r="I424" s="15"/>
      <c r="J424" s="15"/>
      <c r="K424" s="15"/>
      <c r="L424" s="15"/>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row>
    <row r="425" ht="15.75" customHeight="1">
      <c r="A425" s="15"/>
      <c r="B425" s="15"/>
      <c r="C425" s="15"/>
      <c r="D425" s="15"/>
      <c r="E425" s="16"/>
      <c r="F425" s="16"/>
      <c r="G425" s="15"/>
      <c r="H425" s="15"/>
      <c r="I425" s="15"/>
      <c r="J425" s="15"/>
      <c r="K425" s="15"/>
      <c r="L425" s="15"/>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row>
    <row r="426" ht="15.75" customHeight="1">
      <c r="A426" s="15"/>
      <c r="B426" s="15"/>
      <c r="C426" s="15"/>
      <c r="D426" s="15"/>
      <c r="E426" s="16"/>
      <c r="F426" s="16"/>
      <c r="G426" s="15"/>
      <c r="H426" s="15"/>
      <c r="I426" s="15"/>
      <c r="J426" s="15"/>
      <c r="K426" s="15"/>
      <c r="L426" s="15"/>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row>
    <row r="427" ht="15.75" customHeight="1">
      <c r="A427" s="15"/>
      <c r="B427" s="15"/>
      <c r="C427" s="15"/>
      <c r="D427" s="15"/>
      <c r="E427" s="16"/>
      <c r="F427" s="16"/>
      <c r="G427" s="15"/>
      <c r="H427" s="15"/>
      <c r="I427" s="15"/>
      <c r="J427" s="15"/>
      <c r="K427" s="15"/>
      <c r="L427" s="15"/>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row>
    <row r="428" ht="15.75" customHeight="1">
      <c r="A428" s="15"/>
      <c r="B428" s="15"/>
      <c r="C428" s="15"/>
      <c r="D428" s="15"/>
      <c r="E428" s="16"/>
      <c r="F428" s="16"/>
      <c r="G428" s="15"/>
      <c r="H428" s="15"/>
      <c r="I428" s="15"/>
      <c r="J428" s="15"/>
      <c r="K428" s="15"/>
      <c r="L428" s="15"/>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row>
    <row r="429" ht="15.75" customHeight="1">
      <c r="A429" s="15"/>
      <c r="B429" s="15"/>
      <c r="C429" s="15"/>
      <c r="D429" s="15"/>
      <c r="E429" s="16"/>
      <c r="F429" s="16"/>
      <c r="G429" s="15"/>
      <c r="H429" s="15"/>
      <c r="I429" s="15"/>
      <c r="J429" s="15"/>
      <c r="K429" s="15"/>
      <c r="L429" s="15"/>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row>
    <row r="430" ht="15.75" customHeight="1">
      <c r="A430" s="15"/>
      <c r="B430" s="15"/>
      <c r="C430" s="15"/>
      <c r="D430" s="15"/>
      <c r="E430" s="16"/>
      <c r="F430" s="16"/>
      <c r="G430" s="15"/>
      <c r="H430" s="15"/>
      <c r="I430" s="15"/>
      <c r="J430" s="15"/>
      <c r="K430" s="15"/>
      <c r="L430" s="15"/>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row>
    <row r="431" ht="15.75" customHeight="1">
      <c r="A431" s="15"/>
      <c r="B431" s="15"/>
      <c r="C431" s="15"/>
      <c r="D431" s="15"/>
      <c r="E431" s="16"/>
      <c r="F431" s="16"/>
      <c r="G431" s="15"/>
      <c r="H431" s="15"/>
      <c r="I431" s="15"/>
      <c r="J431" s="15"/>
      <c r="K431" s="15"/>
      <c r="L431" s="15"/>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row>
    <row r="432" ht="15.75" customHeight="1">
      <c r="A432" s="15"/>
      <c r="B432" s="15"/>
      <c r="C432" s="15"/>
      <c r="D432" s="15"/>
      <c r="E432" s="16"/>
      <c r="F432" s="16"/>
      <c r="G432" s="15"/>
      <c r="H432" s="15"/>
      <c r="I432" s="15"/>
      <c r="J432" s="15"/>
      <c r="K432" s="15"/>
      <c r="L432" s="15"/>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row>
    <row r="433" ht="15.75" customHeight="1">
      <c r="A433" s="15"/>
      <c r="B433" s="15"/>
      <c r="C433" s="15"/>
      <c r="D433" s="15"/>
      <c r="E433" s="16"/>
      <c r="F433" s="16"/>
      <c r="G433" s="15"/>
      <c r="H433" s="15"/>
      <c r="I433" s="15"/>
      <c r="J433" s="15"/>
      <c r="K433" s="15"/>
      <c r="L433" s="15"/>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row>
    <row r="434" ht="15.75" customHeight="1">
      <c r="A434" s="15"/>
      <c r="B434" s="15"/>
      <c r="C434" s="15"/>
      <c r="D434" s="15"/>
      <c r="E434" s="16"/>
      <c r="F434" s="16"/>
      <c r="G434" s="15"/>
      <c r="H434" s="15"/>
      <c r="I434" s="15"/>
      <c r="J434" s="15"/>
      <c r="K434" s="15"/>
      <c r="L434" s="15"/>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row>
    <row r="435" ht="15.75" customHeight="1">
      <c r="A435" s="15"/>
      <c r="B435" s="15"/>
      <c r="C435" s="15"/>
      <c r="D435" s="15"/>
      <c r="E435" s="16"/>
      <c r="F435" s="16"/>
      <c r="G435" s="15"/>
      <c r="H435" s="15"/>
      <c r="I435" s="15"/>
      <c r="J435" s="15"/>
      <c r="K435" s="15"/>
      <c r="L435" s="15"/>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row>
    <row r="436" ht="15.75" customHeight="1">
      <c r="A436" s="15"/>
      <c r="B436" s="15"/>
      <c r="C436" s="15"/>
      <c r="D436" s="15"/>
      <c r="E436" s="16"/>
      <c r="F436" s="16"/>
      <c r="G436" s="15"/>
      <c r="H436" s="15"/>
      <c r="I436" s="15"/>
      <c r="J436" s="15"/>
      <c r="K436" s="15"/>
      <c r="L436" s="15"/>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row>
    <row r="437" ht="15.75" customHeight="1">
      <c r="A437" s="15"/>
      <c r="B437" s="15"/>
      <c r="C437" s="15"/>
      <c r="D437" s="15"/>
      <c r="E437" s="16"/>
      <c r="F437" s="16"/>
      <c r="G437" s="15"/>
      <c r="H437" s="15"/>
      <c r="I437" s="15"/>
      <c r="J437" s="15"/>
      <c r="K437" s="15"/>
      <c r="L437" s="15"/>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row>
    <row r="438" ht="15.75" customHeight="1">
      <c r="A438" s="15"/>
      <c r="B438" s="15"/>
      <c r="C438" s="15"/>
      <c r="D438" s="15"/>
      <c r="E438" s="16"/>
      <c r="F438" s="16"/>
      <c r="G438" s="15"/>
      <c r="H438" s="15"/>
      <c r="I438" s="15"/>
      <c r="J438" s="15"/>
      <c r="K438" s="15"/>
      <c r="L438" s="15"/>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row>
    <row r="439" ht="15.75" customHeight="1">
      <c r="A439" s="15"/>
      <c r="B439" s="15"/>
      <c r="C439" s="15"/>
      <c r="D439" s="15"/>
      <c r="E439" s="16"/>
      <c r="F439" s="16"/>
      <c r="G439" s="15"/>
      <c r="H439" s="15"/>
      <c r="I439" s="15"/>
      <c r="J439" s="15"/>
      <c r="K439" s="15"/>
      <c r="L439" s="15"/>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row>
    <row r="440" ht="15.75" customHeight="1">
      <c r="A440" s="15"/>
      <c r="B440" s="15"/>
      <c r="C440" s="15"/>
      <c r="D440" s="15"/>
      <c r="E440" s="16"/>
      <c r="F440" s="16"/>
      <c r="G440" s="15"/>
      <c r="H440" s="15"/>
      <c r="I440" s="15"/>
      <c r="J440" s="15"/>
      <c r="K440" s="15"/>
      <c r="L440" s="15"/>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row>
    <row r="441" ht="15.75" customHeight="1">
      <c r="A441" s="15"/>
      <c r="B441" s="15"/>
      <c r="C441" s="15"/>
      <c r="D441" s="15"/>
      <c r="E441" s="16"/>
      <c r="F441" s="16"/>
      <c r="G441" s="15"/>
      <c r="H441" s="15"/>
      <c r="I441" s="15"/>
      <c r="J441" s="15"/>
      <c r="K441" s="15"/>
      <c r="L441" s="15"/>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row>
    <row r="442" ht="15.75" customHeight="1">
      <c r="A442" s="15"/>
      <c r="B442" s="15"/>
      <c r="C442" s="15"/>
      <c r="D442" s="15"/>
      <c r="E442" s="16"/>
      <c r="F442" s="16"/>
      <c r="G442" s="15"/>
      <c r="H442" s="15"/>
      <c r="I442" s="15"/>
      <c r="J442" s="15"/>
      <c r="K442" s="15"/>
      <c r="L442" s="15"/>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row>
    <row r="443" ht="15.75" customHeight="1">
      <c r="A443" s="15"/>
      <c r="B443" s="15"/>
      <c r="C443" s="15"/>
      <c r="D443" s="15"/>
      <c r="E443" s="16"/>
      <c r="F443" s="16"/>
      <c r="G443" s="15"/>
      <c r="H443" s="15"/>
      <c r="I443" s="15"/>
      <c r="J443" s="15"/>
      <c r="K443" s="15"/>
      <c r="L443" s="15"/>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row>
    <row r="444" ht="15.75" customHeight="1">
      <c r="A444" s="15"/>
      <c r="B444" s="15"/>
      <c r="C444" s="15"/>
      <c r="D444" s="15"/>
      <c r="E444" s="16"/>
      <c r="F444" s="16"/>
      <c r="G444" s="15"/>
      <c r="H444" s="15"/>
      <c r="I444" s="15"/>
      <c r="J444" s="15"/>
      <c r="K444" s="15"/>
      <c r="L444" s="15"/>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row>
    <row r="445" ht="15.75" customHeight="1">
      <c r="A445" s="15"/>
      <c r="B445" s="15"/>
      <c r="C445" s="15"/>
      <c r="D445" s="15"/>
      <c r="E445" s="16"/>
      <c r="F445" s="16"/>
      <c r="G445" s="15"/>
      <c r="H445" s="15"/>
      <c r="I445" s="15"/>
      <c r="J445" s="15"/>
      <c r="K445" s="15"/>
      <c r="L445" s="15"/>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row>
    <row r="446" ht="15.75" customHeight="1">
      <c r="A446" s="15"/>
      <c r="B446" s="15"/>
      <c r="C446" s="15"/>
      <c r="D446" s="15"/>
      <c r="E446" s="16"/>
      <c r="F446" s="16"/>
      <c r="G446" s="15"/>
      <c r="H446" s="15"/>
      <c r="I446" s="15"/>
      <c r="J446" s="15"/>
      <c r="K446" s="15"/>
      <c r="L446" s="15"/>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row>
    <row r="447" ht="15.75" customHeight="1">
      <c r="A447" s="15"/>
      <c r="B447" s="15"/>
      <c r="C447" s="15"/>
      <c r="D447" s="15"/>
      <c r="E447" s="16"/>
      <c r="F447" s="16"/>
      <c r="G447" s="15"/>
      <c r="H447" s="15"/>
      <c r="I447" s="15"/>
      <c r="J447" s="15"/>
      <c r="K447" s="15"/>
      <c r="L447" s="15"/>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row>
    <row r="448" ht="15.75" customHeight="1">
      <c r="A448" s="15"/>
      <c r="B448" s="15"/>
      <c r="C448" s="15"/>
      <c r="D448" s="15"/>
      <c r="E448" s="16"/>
      <c r="F448" s="16"/>
      <c r="G448" s="15"/>
      <c r="H448" s="15"/>
      <c r="I448" s="15"/>
      <c r="J448" s="15"/>
      <c r="K448" s="15"/>
      <c r="L448" s="15"/>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row>
    <row r="449" ht="15.75" customHeight="1">
      <c r="A449" s="15"/>
      <c r="B449" s="15"/>
      <c r="C449" s="15"/>
      <c r="D449" s="15"/>
      <c r="E449" s="16"/>
      <c r="F449" s="16"/>
      <c r="G449" s="15"/>
      <c r="H449" s="15"/>
      <c r="I449" s="15"/>
      <c r="J449" s="15"/>
      <c r="K449" s="15"/>
      <c r="L449" s="15"/>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row>
    <row r="450" ht="15.75" customHeight="1">
      <c r="A450" s="15"/>
      <c r="B450" s="15"/>
      <c r="C450" s="15"/>
      <c r="D450" s="15"/>
      <c r="E450" s="16"/>
      <c r="F450" s="16"/>
      <c r="G450" s="15"/>
      <c r="H450" s="15"/>
      <c r="I450" s="15"/>
      <c r="J450" s="15"/>
      <c r="K450" s="15"/>
      <c r="L450" s="15"/>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row>
    <row r="451" ht="15.75" customHeight="1">
      <c r="A451" s="15"/>
      <c r="B451" s="15"/>
      <c r="C451" s="15"/>
      <c r="D451" s="15"/>
      <c r="E451" s="16"/>
      <c r="F451" s="16"/>
      <c r="G451" s="15"/>
      <c r="H451" s="15"/>
      <c r="I451" s="15"/>
      <c r="J451" s="15"/>
      <c r="K451" s="15"/>
      <c r="L451" s="15"/>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row>
    <row r="452" ht="15.75" customHeight="1">
      <c r="A452" s="15"/>
      <c r="B452" s="15"/>
      <c r="C452" s="15"/>
      <c r="D452" s="15"/>
      <c r="E452" s="16"/>
      <c r="F452" s="16"/>
      <c r="G452" s="15"/>
      <c r="H452" s="15"/>
      <c r="I452" s="15"/>
      <c r="J452" s="15"/>
      <c r="K452" s="15"/>
      <c r="L452" s="15"/>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row>
    <row r="453" ht="15.75" customHeight="1">
      <c r="A453" s="15"/>
      <c r="B453" s="15"/>
      <c r="C453" s="15"/>
      <c r="D453" s="15"/>
      <c r="E453" s="16"/>
      <c r="F453" s="16"/>
      <c r="G453" s="15"/>
      <c r="H453" s="15"/>
      <c r="I453" s="15"/>
      <c r="J453" s="15"/>
      <c r="K453" s="15"/>
      <c r="L453" s="15"/>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row>
    <row r="454" ht="15.75" customHeight="1">
      <c r="A454" s="15"/>
      <c r="B454" s="15"/>
      <c r="C454" s="15"/>
      <c r="D454" s="15"/>
      <c r="E454" s="16"/>
      <c r="F454" s="16"/>
      <c r="G454" s="15"/>
      <c r="H454" s="15"/>
      <c r="I454" s="15"/>
      <c r="J454" s="15"/>
      <c r="K454" s="15"/>
      <c r="L454" s="15"/>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row>
    <row r="455" ht="15.75" customHeight="1">
      <c r="A455" s="15"/>
      <c r="B455" s="15"/>
      <c r="C455" s="15"/>
      <c r="D455" s="15"/>
      <c r="E455" s="16"/>
      <c r="F455" s="16"/>
      <c r="G455" s="15"/>
      <c r="H455" s="15"/>
      <c r="I455" s="15"/>
      <c r="J455" s="15"/>
      <c r="K455" s="15"/>
      <c r="L455" s="15"/>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row>
    <row r="456" ht="15.75" customHeight="1">
      <c r="A456" s="15"/>
      <c r="B456" s="15"/>
      <c r="C456" s="15"/>
      <c r="D456" s="15"/>
      <c r="E456" s="16"/>
      <c r="F456" s="16"/>
      <c r="G456" s="15"/>
      <c r="H456" s="15"/>
      <c r="I456" s="15"/>
      <c r="J456" s="15"/>
      <c r="K456" s="15"/>
      <c r="L456" s="15"/>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row>
    <row r="457" ht="15.75" customHeight="1">
      <c r="A457" s="15"/>
      <c r="B457" s="15"/>
      <c r="C457" s="15"/>
      <c r="D457" s="15"/>
      <c r="E457" s="16"/>
      <c r="F457" s="16"/>
      <c r="G457" s="15"/>
      <c r="H457" s="15"/>
      <c r="I457" s="15"/>
      <c r="J457" s="15"/>
      <c r="K457" s="15"/>
      <c r="L457" s="15"/>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row>
    <row r="458" ht="15.75" customHeight="1">
      <c r="A458" s="15"/>
      <c r="B458" s="15"/>
      <c r="C458" s="15"/>
      <c r="D458" s="15"/>
      <c r="E458" s="16"/>
      <c r="F458" s="16"/>
      <c r="G458" s="15"/>
      <c r="H458" s="15"/>
      <c r="I458" s="15"/>
      <c r="J458" s="15"/>
      <c r="K458" s="15"/>
      <c r="L458" s="15"/>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row>
    <row r="459" ht="15.75" customHeight="1">
      <c r="A459" s="15"/>
      <c r="B459" s="15"/>
      <c r="C459" s="15"/>
      <c r="D459" s="15"/>
      <c r="E459" s="16"/>
      <c r="F459" s="16"/>
      <c r="G459" s="15"/>
      <c r="H459" s="15"/>
      <c r="I459" s="15"/>
      <c r="J459" s="15"/>
      <c r="K459" s="15"/>
      <c r="L459" s="15"/>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row>
    <row r="460" ht="15.75" customHeight="1">
      <c r="A460" s="15"/>
      <c r="B460" s="15"/>
      <c r="C460" s="15"/>
      <c r="D460" s="15"/>
      <c r="E460" s="16"/>
      <c r="F460" s="16"/>
      <c r="G460" s="15"/>
      <c r="H460" s="15"/>
      <c r="I460" s="15"/>
      <c r="J460" s="15"/>
      <c r="K460" s="15"/>
      <c r="L460" s="15"/>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row>
    <row r="461" ht="15.75" customHeight="1">
      <c r="A461" s="15"/>
      <c r="B461" s="15"/>
      <c r="C461" s="15"/>
      <c r="D461" s="15"/>
      <c r="E461" s="16"/>
      <c r="F461" s="16"/>
      <c r="G461" s="15"/>
      <c r="H461" s="15"/>
      <c r="I461" s="15"/>
      <c r="J461" s="15"/>
      <c r="K461" s="15"/>
      <c r="L461" s="15"/>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row>
    <row r="462" ht="15.75" customHeight="1">
      <c r="A462" s="15"/>
      <c r="B462" s="15"/>
      <c r="C462" s="15"/>
      <c r="D462" s="15"/>
      <c r="E462" s="16"/>
      <c r="F462" s="16"/>
      <c r="G462" s="15"/>
      <c r="H462" s="15"/>
      <c r="I462" s="15"/>
      <c r="J462" s="15"/>
      <c r="K462" s="15"/>
      <c r="L462" s="15"/>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row>
    <row r="463" ht="15.75" customHeight="1">
      <c r="A463" s="15"/>
      <c r="B463" s="15"/>
      <c r="C463" s="15"/>
      <c r="D463" s="15"/>
      <c r="E463" s="16"/>
      <c r="F463" s="16"/>
      <c r="G463" s="15"/>
      <c r="H463" s="15"/>
      <c r="I463" s="15"/>
      <c r="J463" s="15"/>
      <c r="K463" s="15"/>
      <c r="L463" s="15"/>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row>
    <row r="464" ht="15.75" customHeight="1">
      <c r="A464" s="15"/>
      <c r="B464" s="15"/>
      <c r="C464" s="15"/>
      <c r="D464" s="15"/>
      <c r="E464" s="16"/>
      <c r="F464" s="16"/>
      <c r="G464" s="15"/>
      <c r="H464" s="15"/>
      <c r="I464" s="15"/>
      <c r="J464" s="15"/>
      <c r="K464" s="15"/>
      <c r="L464" s="15"/>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row>
    <row r="465" ht="15.75" customHeight="1">
      <c r="A465" s="15"/>
      <c r="B465" s="15"/>
      <c r="C465" s="15"/>
      <c r="D465" s="15"/>
      <c r="E465" s="16"/>
      <c r="F465" s="16"/>
      <c r="G465" s="15"/>
      <c r="H465" s="15"/>
      <c r="I465" s="15"/>
      <c r="J465" s="15"/>
      <c r="K465" s="15"/>
      <c r="L465" s="15"/>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row>
    <row r="466" ht="15.75" customHeight="1">
      <c r="A466" s="15"/>
      <c r="B466" s="15"/>
      <c r="C466" s="15"/>
      <c r="D466" s="15"/>
      <c r="E466" s="16"/>
      <c r="F466" s="16"/>
      <c r="G466" s="15"/>
      <c r="H466" s="15"/>
      <c r="I466" s="15"/>
      <c r="J466" s="15"/>
      <c r="K466" s="15"/>
      <c r="L466" s="15"/>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row>
    <row r="467" ht="15.75" customHeight="1">
      <c r="A467" s="15"/>
      <c r="B467" s="15"/>
      <c r="C467" s="15"/>
      <c r="D467" s="15"/>
      <c r="E467" s="16"/>
      <c r="F467" s="16"/>
      <c r="G467" s="15"/>
      <c r="H467" s="15"/>
      <c r="I467" s="15"/>
      <c r="J467" s="15"/>
      <c r="K467" s="15"/>
      <c r="L467" s="15"/>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row>
    <row r="468" ht="15.75" customHeight="1">
      <c r="A468" s="15"/>
      <c r="B468" s="15"/>
      <c r="C468" s="15"/>
      <c r="D468" s="15"/>
      <c r="E468" s="16"/>
      <c r="F468" s="16"/>
      <c r="G468" s="15"/>
      <c r="H468" s="15"/>
      <c r="I468" s="15"/>
      <c r="J468" s="15"/>
      <c r="K468" s="15"/>
      <c r="L468" s="15"/>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row>
    <row r="469" ht="15.75" customHeight="1">
      <c r="A469" s="15"/>
      <c r="B469" s="15"/>
      <c r="C469" s="15"/>
      <c r="D469" s="15"/>
      <c r="E469" s="16"/>
      <c r="F469" s="16"/>
      <c r="G469" s="15"/>
      <c r="H469" s="15"/>
      <c r="I469" s="15"/>
      <c r="J469" s="15"/>
      <c r="K469" s="15"/>
      <c r="L469" s="15"/>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row>
    <row r="470" ht="15.75" customHeight="1">
      <c r="A470" s="15"/>
      <c r="B470" s="15"/>
      <c r="C470" s="15"/>
      <c r="D470" s="15"/>
      <c r="E470" s="16"/>
      <c r="F470" s="16"/>
      <c r="G470" s="15"/>
      <c r="H470" s="15"/>
      <c r="I470" s="15"/>
      <c r="J470" s="15"/>
      <c r="K470" s="15"/>
      <c r="L470" s="15"/>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row>
    <row r="471" ht="15.75" customHeight="1">
      <c r="A471" s="15"/>
      <c r="B471" s="15"/>
      <c r="C471" s="15"/>
      <c r="D471" s="15"/>
      <c r="E471" s="16"/>
      <c r="F471" s="16"/>
      <c r="G471" s="15"/>
      <c r="H471" s="15"/>
      <c r="I471" s="15"/>
      <c r="J471" s="15"/>
      <c r="K471" s="15"/>
      <c r="L471" s="15"/>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row>
    <row r="472" ht="15.75" customHeight="1">
      <c r="A472" s="15"/>
      <c r="B472" s="15"/>
      <c r="C472" s="15"/>
      <c r="D472" s="15"/>
      <c r="E472" s="16"/>
      <c r="F472" s="16"/>
      <c r="G472" s="15"/>
      <c r="H472" s="15"/>
      <c r="I472" s="15"/>
      <c r="J472" s="15"/>
      <c r="K472" s="15"/>
      <c r="L472" s="15"/>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row>
    <row r="473" ht="15.75" customHeight="1">
      <c r="A473" s="15"/>
      <c r="B473" s="15"/>
      <c r="C473" s="15"/>
      <c r="D473" s="15"/>
      <c r="E473" s="16"/>
      <c r="F473" s="16"/>
      <c r="G473" s="15"/>
      <c r="H473" s="15"/>
      <c r="I473" s="15"/>
      <c r="J473" s="15"/>
      <c r="K473" s="15"/>
      <c r="L473" s="15"/>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row>
    <row r="474" ht="15.75" customHeight="1">
      <c r="A474" s="15"/>
      <c r="B474" s="15"/>
      <c r="C474" s="15"/>
      <c r="D474" s="15"/>
      <c r="E474" s="16"/>
      <c r="F474" s="16"/>
      <c r="G474" s="15"/>
      <c r="H474" s="15"/>
      <c r="I474" s="15"/>
      <c r="J474" s="15"/>
      <c r="K474" s="15"/>
      <c r="L474" s="15"/>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row>
    <row r="475" ht="15.75" customHeight="1">
      <c r="A475" s="15"/>
      <c r="B475" s="15"/>
      <c r="C475" s="15"/>
      <c r="D475" s="15"/>
      <c r="E475" s="16"/>
      <c r="F475" s="16"/>
      <c r="G475" s="15"/>
      <c r="H475" s="15"/>
      <c r="I475" s="15"/>
      <c r="J475" s="15"/>
      <c r="K475" s="15"/>
      <c r="L475" s="15"/>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row>
    <row r="476" ht="15.75" customHeight="1">
      <c r="A476" s="15"/>
      <c r="B476" s="15"/>
      <c r="C476" s="15"/>
      <c r="D476" s="15"/>
      <c r="E476" s="16"/>
      <c r="F476" s="16"/>
      <c r="G476" s="15"/>
      <c r="H476" s="15"/>
      <c r="I476" s="15"/>
      <c r="J476" s="15"/>
      <c r="K476" s="15"/>
      <c r="L476" s="15"/>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row>
    <row r="477" ht="15.75" customHeight="1">
      <c r="A477" s="15"/>
      <c r="B477" s="15"/>
      <c r="C477" s="15"/>
      <c r="D477" s="15"/>
      <c r="E477" s="16"/>
      <c r="F477" s="16"/>
      <c r="G477" s="15"/>
      <c r="H477" s="15"/>
      <c r="I477" s="15"/>
      <c r="J477" s="15"/>
      <c r="K477" s="15"/>
      <c r="L477" s="15"/>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row>
    <row r="478" ht="15.75" customHeight="1">
      <c r="A478" s="15"/>
      <c r="B478" s="15"/>
      <c r="C478" s="15"/>
      <c r="D478" s="15"/>
      <c r="E478" s="16"/>
      <c r="F478" s="16"/>
      <c r="G478" s="15"/>
      <c r="H478" s="15"/>
      <c r="I478" s="15"/>
      <c r="J478" s="15"/>
      <c r="K478" s="15"/>
      <c r="L478" s="15"/>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row>
    <row r="479" ht="15.75" customHeight="1">
      <c r="A479" s="15"/>
      <c r="B479" s="15"/>
      <c r="C479" s="15"/>
      <c r="D479" s="15"/>
      <c r="E479" s="16"/>
      <c r="F479" s="16"/>
      <c r="G479" s="15"/>
      <c r="H479" s="15"/>
      <c r="I479" s="15"/>
      <c r="J479" s="15"/>
      <c r="K479" s="15"/>
      <c r="L479" s="15"/>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row>
    <row r="480" ht="15.75" customHeight="1">
      <c r="A480" s="15"/>
      <c r="B480" s="15"/>
      <c r="C480" s="15"/>
      <c r="D480" s="15"/>
      <c r="E480" s="16"/>
      <c r="F480" s="16"/>
      <c r="G480" s="15"/>
      <c r="H480" s="15"/>
      <c r="I480" s="15"/>
      <c r="J480" s="15"/>
      <c r="K480" s="15"/>
      <c r="L480" s="15"/>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row>
    <row r="481" ht="15.75" customHeight="1">
      <c r="A481" s="15"/>
      <c r="B481" s="15"/>
      <c r="C481" s="15"/>
      <c r="D481" s="15"/>
      <c r="E481" s="16"/>
      <c r="F481" s="16"/>
      <c r="G481" s="15"/>
      <c r="H481" s="15"/>
      <c r="I481" s="15"/>
      <c r="J481" s="15"/>
      <c r="K481" s="15"/>
      <c r="L481" s="15"/>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row>
    <row r="482" ht="15.75" customHeight="1">
      <c r="A482" s="15"/>
      <c r="B482" s="15"/>
      <c r="C482" s="15"/>
      <c r="D482" s="15"/>
      <c r="E482" s="16"/>
      <c r="F482" s="16"/>
      <c r="G482" s="15"/>
      <c r="H482" s="15"/>
      <c r="I482" s="15"/>
      <c r="J482" s="15"/>
      <c r="K482" s="15"/>
      <c r="L482" s="15"/>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row>
    <row r="483" ht="15.75" customHeight="1">
      <c r="A483" s="15"/>
      <c r="B483" s="15"/>
      <c r="C483" s="15"/>
      <c r="D483" s="15"/>
      <c r="E483" s="16"/>
      <c r="F483" s="16"/>
      <c r="G483" s="15"/>
      <c r="H483" s="15"/>
      <c r="I483" s="15"/>
      <c r="J483" s="15"/>
      <c r="K483" s="15"/>
      <c r="L483" s="15"/>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row>
    <row r="484" ht="15.75" customHeight="1">
      <c r="A484" s="15"/>
      <c r="B484" s="15"/>
      <c r="C484" s="15"/>
      <c r="D484" s="15"/>
      <c r="E484" s="16"/>
      <c r="F484" s="16"/>
      <c r="G484" s="15"/>
      <c r="H484" s="15"/>
      <c r="I484" s="15"/>
      <c r="J484" s="15"/>
      <c r="K484" s="15"/>
      <c r="L484" s="15"/>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row>
    <row r="485" ht="15.75" customHeight="1">
      <c r="A485" s="15"/>
      <c r="B485" s="15"/>
      <c r="C485" s="15"/>
      <c r="D485" s="15"/>
      <c r="E485" s="16"/>
      <c r="F485" s="16"/>
      <c r="G485" s="15"/>
      <c r="H485" s="15"/>
      <c r="I485" s="15"/>
      <c r="J485" s="15"/>
      <c r="K485" s="15"/>
      <c r="L485" s="15"/>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row>
    <row r="486" ht="15.75" customHeight="1">
      <c r="A486" s="15"/>
      <c r="B486" s="15"/>
      <c r="C486" s="15"/>
      <c r="D486" s="15"/>
      <c r="E486" s="16"/>
      <c r="F486" s="16"/>
      <c r="G486" s="15"/>
      <c r="H486" s="15"/>
      <c r="I486" s="15"/>
      <c r="J486" s="15"/>
      <c r="K486" s="15"/>
      <c r="L486" s="15"/>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row>
    <row r="487" ht="15.75" customHeight="1">
      <c r="A487" s="15"/>
      <c r="B487" s="15"/>
      <c r="C487" s="15"/>
      <c r="D487" s="15"/>
      <c r="E487" s="16"/>
      <c r="F487" s="16"/>
      <c r="G487" s="15"/>
      <c r="H487" s="15"/>
      <c r="I487" s="15"/>
      <c r="J487" s="15"/>
      <c r="K487" s="15"/>
      <c r="L487" s="15"/>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row>
    <row r="488" ht="15.75" customHeight="1">
      <c r="A488" s="15"/>
      <c r="B488" s="15"/>
      <c r="C488" s="15"/>
      <c r="D488" s="15"/>
      <c r="E488" s="16"/>
      <c r="F488" s="16"/>
      <c r="G488" s="15"/>
      <c r="H488" s="15"/>
      <c r="I488" s="15"/>
      <c r="J488" s="15"/>
      <c r="K488" s="15"/>
      <c r="L488" s="15"/>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row>
    <row r="489" ht="15.75" customHeight="1">
      <c r="A489" s="15"/>
      <c r="B489" s="15"/>
      <c r="C489" s="15"/>
      <c r="D489" s="15"/>
      <c r="E489" s="16"/>
      <c r="F489" s="16"/>
      <c r="G489" s="15"/>
      <c r="H489" s="15"/>
      <c r="I489" s="15"/>
      <c r="J489" s="15"/>
      <c r="K489" s="15"/>
      <c r="L489" s="15"/>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row>
    <row r="490" ht="15.75" customHeight="1">
      <c r="A490" s="15"/>
      <c r="B490" s="15"/>
      <c r="C490" s="15"/>
      <c r="D490" s="15"/>
      <c r="E490" s="16"/>
      <c r="F490" s="16"/>
      <c r="G490" s="15"/>
      <c r="H490" s="15"/>
      <c r="I490" s="15"/>
      <c r="J490" s="15"/>
      <c r="K490" s="15"/>
      <c r="L490" s="15"/>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row>
    <row r="491" ht="15.75" customHeight="1">
      <c r="A491" s="15"/>
      <c r="B491" s="15"/>
      <c r="C491" s="15"/>
      <c r="D491" s="15"/>
      <c r="E491" s="16"/>
      <c r="F491" s="16"/>
      <c r="G491" s="15"/>
      <c r="H491" s="15"/>
      <c r="I491" s="15"/>
      <c r="J491" s="15"/>
      <c r="K491" s="15"/>
      <c r="L491" s="15"/>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row>
    <row r="492" ht="15.75" customHeight="1">
      <c r="A492" s="15"/>
      <c r="B492" s="15"/>
      <c r="C492" s="15"/>
      <c r="D492" s="15"/>
      <c r="E492" s="16"/>
      <c r="F492" s="16"/>
      <c r="G492" s="15"/>
      <c r="H492" s="15"/>
      <c r="I492" s="15"/>
      <c r="J492" s="15"/>
      <c r="K492" s="15"/>
      <c r="L492" s="15"/>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row>
    <row r="493" ht="15.75" customHeight="1">
      <c r="A493" s="15"/>
      <c r="B493" s="15"/>
      <c r="C493" s="15"/>
      <c r="D493" s="15"/>
      <c r="E493" s="16"/>
      <c r="F493" s="16"/>
      <c r="G493" s="15"/>
      <c r="H493" s="15"/>
      <c r="I493" s="15"/>
      <c r="J493" s="15"/>
      <c r="K493" s="15"/>
      <c r="L493" s="15"/>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row>
    <row r="494" ht="15.75" customHeight="1">
      <c r="A494" s="15"/>
      <c r="B494" s="15"/>
      <c r="C494" s="15"/>
      <c r="D494" s="15"/>
      <c r="E494" s="16"/>
      <c r="F494" s="16"/>
      <c r="G494" s="15"/>
      <c r="H494" s="15"/>
      <c r="I494" s="15"/>
      <c r="J494" s="15"/>
      <c r="K494" s="15"/>
      <c r="L494" s="15"/>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row>
    <row r="495" ht="15.75" customHeight="1">
      <c r="A495" s="15"/>
      <c r="B495" s="15"/>
      <c r="C495" s="15"/>
      <c r="D495" s="15"/>
      <c r="E495" s="16"/>
      <c r="F495" s="16"/>
      <c r="G495" s="15"/>
      <c r="H495" s="15"/>
      <c r="I495" s="15"/>
      <c r="J495" s="15"/>
      <c r="K495" s="15"/>
      <c r="L495" s="15"/>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row>
    <row r="496" ht="15.75" customHeight="1">
      <c r="A496" s="15"/>
      <c r="B496" s="15"/>
      <c r="C496" s="15"/>
      <c r="D496" s="15"/>
      <c r="E496" s="16"/>
      <c r="F496" s="16"/>
      <c r="G496" s="15"/>
      <c r="H496" s="15"/>
      <c r="I496" s="15"/>
      <c r="J496" s="15"/>
      <c r="K496" s="15"/>
      <c r="L496" s="15"/>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row>
    <row r="497" ht="15.75" customHeight="1">
      <c r="A497" s="15"/>
      <c r="B497" s="15"/>
      <c r="C497" s="15"/>
      <c r="D497" s="15"/>
      <c r="E497" s="16"/>
      <c r="F497" s="16"/>
      <c r="G497" s="15"/>
      <c r="H497" s="15"/>
      <c r="I497" s="15"/>
      <c r="J497" s="15"/>
      <c r="K497" s="15"/>
      <c r="L497" s="15"/>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row>
    <row r="498" ht="15.75" customHeight="1">
      <c r="A498" s="15"/>
      <c r="B498" s="15"/>
      <c r="C498" s="15"/>
      <c r="D498" s="15"/>
      <c r="E498" s="16"/>
      <c r="F498" s="16"/>
      <c r="G498" s="15"/>
      <c r="H498" s="15"/>
      <c r="I498" s="15"/>
      <c r="J498" s="15"/>
      <c r="K498" s="15"/>
      <c r="L498" s="15"/>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row>
    <row r="499" ht="15.75" customHeight="1">
      <c r="A499" s="15"/>
      <c r="B499" s="15"/>
      <c r="C499" s="15"/>
      <c r="D499" s="15"/>
      <c r="E499" s="16"/>
      <c r="F499" s="16"/>
      <c r="G499" s="15"/>
      <c r="H499" s="15"/>
      <c r="I499" s="15"/>
      <c r="J499" s="15"/>
      <c r="K499" s="15"/>
      <c r="L499" s="15"/>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row>
    <row r="500" ht="15.75" customHeight="1">
      <c r="A500" s="15"/>
      <c r="B500" s="15"/>
      <c r="C500" s="15"/>
      <c r="D500" s="15"/>
      <c r="E500" s="16"/>
      <c r="F500" s="16"/>
      <c r="G500" s="15"/>
      <c r="H500" s="15"/>
      <c r="I500" s="15"/>
      <c r="J500" s="15"/>
      <c r="K500" s="15"/>
      <c r="L500" s="15"/>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row>
    <row r="501" ht="15.75" customHeight="1">
      <c r="A501" s="15"/>
      <c r="B501" s="15"/>
      <c r="C501" s="15"/>
      <c r="D501" s="15"/>
      <c r="E501" s="16"/>
      <c r="F501" s="16"/>
      <c r="G501" s="15"/>
      <c r="H501" s="15"/>
      <c r="I501" s="15"/>
      <c r="J501" s="15"/>
      <c r="K501" s="15"/>
      <c r="L501" s="15"/>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row>
    <row r="502" ht="15.75" customHeight="1">
      <c r="A502" s="15"/>
      <c r="B502" s="15"/>
      <c r="C502" s="15"/>
      <c r="D502" s="15"/>
      <c r="E502" s="16"/>
      <c r="F502" s="16"/>
      <c r="G502" s="15"/>
      <c r="H502" s="15"/>
      <c r="I502" s="15"/>
      <c r="J502" s="15"/>
      <c r="K502" s="15"/>
      <c r="L502" s="15"/>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row>
    <row r="503" ht="15.75" customHeight="1">
      <c r="A503" s="15"/>
      <c r="B503" s="15"/>
      <c r="C503" s="15"/>
      <c r="D503" s="15"/>
      <c r="E503" s="16"/>
      <c r="F503" s="16"/>
      <c r="G503" s="15"/>
      <c r="H503" s="15"/>
      <c r="I503" s="15"/>
      <c r="J503" s="15"/>
      <c r="K503" s="15"/>
      <c r="L503" s="15"/>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row>
    <row r="504" ht="15.75" customHeight="1">
      <c r="A504" s="15"/>
      <c r="B504" s="15"/>
      <c r="C504" s="15"/>
      <c r="D504" s="15"/>
      <c r="E504" s="16"/>
      <c r="F504" s="16"/>
      <c r="G504" s="15"/>
      <c r="H504" s="15"/>
      <c r="I504" s="15"/>
      <c r="J504" s="15"/>
      <c r="K504" s="15"/>
      <c r="L504" s="15"/>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row>
    <row r="505" ht="15.75" customHeight="1">
      <c r="A505" s="15"/>
      <c r="B505" s="15"/>
      <c r="C505" s="15"/>
      <c r="D505" s="15"/>
      <c r="E505" s="16"/>
      <c r="F505" s="16"/>
      <c r="G505" s="15"/>
      <c r="H505" s="15"/>
      <c r="I505" s="15"/>
      <c r="J505" s="15"/>
      <c r="K505" s="15"/>
      <c r="L505" s="15"/>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row>
    <row r="506" ht="15.75" customHeight="1">
      <c r="A506" s="15"/>
      <c r="B506" s="15"/>
      <c r="C506" s="15"/>
      <c r="D506" s="15"/>
      <c r="E506" s="16"/>
      <c r="F506" s="16"/>
      <c r="G506" s="15"/>
      <c r="H506" s="15"/>
      <c r="I506" s="15"/>
      <c r="J506" s="15"/>
      <c r="K506" s="15"/>
      <c r="L506" s="15"/>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row>
    <row r="507" ht="15.75" customHeight="1">
      <c r="A507" s="15"/>
      <c r="B507" s="15"/>
      <c r="C507" s="15"/>
      <c r="D507" s="15"/>
      <c r="E507" s="16"/>
      <c r="F507" s="16"/>
      <c r="G507" s="15"/>
      <c r="H507" s="15"/>
      <c r="I507" s="15"/>
      <c r="J507" s="15"/>
      <c r="K507" s="15"/>
      <c r="L507" s="15"/>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row>
    <row r="508" ht="15.75" customHeight="1">
      <c r="A508" s="15"/>
      <c r="B508" s="15"/>
      <c r="C508" s="15"/>
      <c r="D508" s="15"/>
      <c r="E508" s="16"/>
      <c r="F508" s="16"/>
      <c r="G508" s="15"/>
      <c r="H508" s="15"/>
      <c r="I508" s="15"/>
      <c r="J508" s="15"/>
      <c r="K508" s="15"/>
      <c r="L508" s="15"/>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row>
    <row r="509" ht="15.75" customHeight="1">
      <c r="A509" s="15"/>
      <c r="B509" s="15"/>
      <c r="C509" s="15"/>
      <c r="D509" s="15"/>
      <c r="E509" s="16"/>
      <c r="F509" s="16"/>
      <c r="G509" s="15"/>
      <c r="H509" s="15"/>
      <c r="I509" s="15"/>
      <c r="J509" s="15"/>
      <c r="K509" s="15"/>
      <c r="L509" s="15"/>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row>
    <row r="510" ht="15.75" customHeight="1">
      <c r="A510" s="15"/>
      <c r="B510" s="15"/>
      <c r="C510" s="15"/>
      <c r="D510" s="15"/>
      <c r="E510" s="16"/>
      <c r="F510" s="16"/>
      <c r="G510" s="15"/>
      <c r="H510" s="15"/>
      <c r="I510" s="15"/>
      <c r="J510" s="15"/>
      <c r="K510" s="15"/>
      <c r="L510" s="15"/>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row>
    <row r="511" ht="15.75" customHeight="1">
      <c r="A511" s="15"/>
      <c r="B511" s="15"/>
      <c r="C511" s="15"/>
      <c r="D511" s="15"/>
      <c r="E511" s="16"/>
      <c r="F511" s="16"/>
      <c r="G511" s="15"/>
      <c r="H511" s="15"/>
      <c r="I511" s="15"/>
      <c r="J511" s="15"/>
      <c r="K511" s="15"/>
      <c r="L511" s="15"/>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row>
    <row r="512" ht="15.75" customHeight="1">
      <c r="A512" s="15"/>
      <c r="B512" s="15"/>
      <c r="C512" s="15"/>
      <c r="D512" s="15"/>
      <c r="E512" s="16"/>
      <c r="F512" s="16"/>
      <c r="G512" s="15"/>
      <c r="H512" s="15"/>
      <c r="I512" s="15"/>
      <c r="J512" s="15"/>
      <c r="K512" s="15"/>
      <c r="L512" s="15"/>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row>
    <row r="513" ht="15.75" customHeight="1">
      <c r="A513" s="15"/>
      <c r="B513" s="15"/>
      <c r="C513" s="15"/>
      <c r="D513" s="15"/>
      <c r="E513" s="16"/>
      <c r="F513" s="16"/>
      <c r="G513" s="15"/>
      <c r="H513" s="15"/>
      <c r="I513" s="15"/>
      <c r="J513" s="15"/>
      <c r="K513" s="15"/>
      <c r="L513" s="15"/>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row>
    <row r="514" ht="15.75" customHeight="1">
      <c r="A514" s="15"/>
      <c r="B514" s="15"/>
      <c r="C514" s="15"/>
      <c r="D514" s="15"/>
      <c r="E514" s="16"/>
      <c r="F514" s="16"/>
      <c r="G514" s="15"/>
      <c r="H514" s="15"/>
      <c r="I514" s="15"/>
      <c r="J514" s="15"/>
      <c r="K514" s="15"/>
      <c r="L514" s="15"/>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row>
    <row r="515" ht="15.75" customHeight="1">
      <c r="A515" s="15"/>
      <c r="B515" s="15"/>
      <c r="C515" s="15"/>
      <c r="D515" s="15"/>
      <c r="E515" s="16"/>
      <c r="F515" s="16"/>
      <c r="G515" s="15"/>
      <c r="H515" s="15"/>
      <c r="I515" s="15"/>
      <c r="J515" s="15"/>
      <c r="K515" s="15"/>
      <c r="L515" s="15"/>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row>
    <row r="516" ht="15.75" customHeight="1">
      <c r="A516" s="15"/>
      <c r="B516" s="15"/>
      <c r="C516" s="15"/>
      <c r="D516" s="15"/>
      <c r="E516" s="16"/>
      <c r="F516" s="16"/>
      <c r="G516" s="15"/>
      <c r="H516" s="15"/>
      <c r="I516" s="15"/>
      <c r="J516" s="15"/>
      <c r="K516" s="15"/>
      <c r="L516" s="15"/>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row>
    <row r="517" ht="15.75" customHeight="1">
      <c r="A517" s="15"/>
      <c r="B517" s="15"/>
      <c r="C517" s="15"/>
      <c r="D517" s="15"/>
      <c r="E517" s="16"/>
      <c r="F517" s="16"/>
      <c r="G517" s="15"/>
      <c r="H517" s="15"/>
      <c r="I517" s="15"/>
      <c r="J517" s="15"/>
      <c r="K517" s="15"/>
      <c r="L517" s="15"/>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row>
    <row r="518" ht="15.75" customHeight="1">
      <c r="A518" s="15"/>
      <c r="B518" s="15"/>
      <c r="C518" s="15"/>
      <c r="D518" s="15"/>
      <c r="E518" s="16"/>
      <c r="F518" s="16"/>
      <c r="G518" s="15"/>
      <c r="H518" s="15"/>
      <c r="I518" s="15"/>
      <c r="J518" s="15"/>
      <c r="K518" s="15"/>
      <c r="L518" s="15"/>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row>
    <row r="519" ht="15.75" customHeight="1">
      <c r="A519" s="15"/>
      <c r="B519" s="15"/>
      <c r="C519" s="15"/>
      <c r="D519" s="15"/>
      <c r="E519" s="16"/>
      <c r="F519" s="16"/>
      <c r="G519" s="15"/>
      <c r="H519" s="15"/>
      <c r="I519" s="15"/>
      <c r="J519" s="15"/>
      <c r="K519" s="15"/>
      <c r="L519" s="15"/>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row>
    <row r="520" ht="15.75" customHeight="1">
      <c r="A520" s="15"/>
      <c r="B520" s="15"/>
      <c r="C520" s="15"/>
      <c r="D520" s="15"/>
      <c r="E520" s="16"/>
      <c r="F520" s="16"/>
      <c r="G520" s="15"/>
      <c r="H520" s="15"/>
      <c r="I520" s="15"/>
      <c r="J520" s="15"/>
      <c r="K520" s="15"/>
      <c r="L520" s="15"/>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row>
    <row r="521" ht="15.75" customHeight="1">
      <c r="A521" s="15"/>
      <c r="B521" s="15"/>
      <c r="C521" s="15"/>
      <c r="D521" s="15"/>
      <c r="E521" s="16"/>
      <c r="F521" s="16"/>
      <c r="G521" s="15"/>
      <c r="H521" s="15"/>
      <c r="I521" s="15"/>
      <c r="J521" s="15"/>
      <c r="K521" s="15"/>
      <c r="L521" s="15"/>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row>
    <row r="522" ht="15.75" customHeight="1">
      <c r="A522" s="15"/>
      <c r="B522" s="15"/>
      <c r="C522" s="15"/>
      <c r="D522" s="15"/>
      <c r="E522" s="16"/>
      <c r="F522" s="16"/>
      <c r="G522" s="15"/>
      <c r="H522" s="15"/>
      <c r="I522" s="15"/>
      <c r="J522" s="15"/>
      <c r="K522" s="15"/>
      <c r="L522" s="15"/>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row>
    <row r="523" ht="15.75" customHeight="1">
      <c r="A523" s="15"/>
      <c r="B523" s="15"/>
      <c r="C523" s="15"/>
      <c r="D523" s="15"/>
      <c r="E523" s="16"/>
      <c r="F523" s="16"/>
      <c r="G523" s="15"/>
      <c r="H523" s="15"/>
      <c r="I523" s="15"/>
      <c r="J523" s="15"/>
      <c r="K523" s="15"/>
      <c r="L523" s="15"/>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row>
    <row r="524" ht="15.75" customHeight="1">
      <c r="A524" s="15"/>
      <c r="B524" s="15"/>
      <c r="C524" s="15"/>
      <c r="D524" s="15"/>
      <c r="E524" s="16"/>
      <c r="F524" s="16"/>
      <c r="G524" s="15"/>
      <c r="H524" s="15"/>
      <c r="I524" s="15"/>
      <c r="J524" s="15"/>
      <c r="K524" s="15"/>
      <c r="L524" s="15"/>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row>
    <row r="525" ht="15.75" customHeight="1">
      <c r="A525" s="15"/>
      <c r="B525" s="15"/>
      <c r="C525" s="15"/>
      <c r="D525" s="15"/>
      <c r="E525" s="16"/>
      <c r="F525" s="16"/>
      <c r="G525" s="15"/>
      <c r="H525" s="15"/>
      <c r="I525" s="15"/>
      <c r="J525" s="15"/>
      <c r="K525" s="15"/>
      <c r="L525" s="15"/>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row>
    <row r="526" ht="15.75" customHeight="1">
      <c r="A526" s="15"/>
      <c r="B526" s="15"/>
      <c r="C526" s="15"/>
      <c r="D526" s="15"/>
      <c r="E526" s="16"/>
      <c r="F526" s="16"/>
      <c r="G526" s="15"/>
      <c r="H526" s="15"/>
      <c r="I526" s="15"/>
      <c r="J526" s="15"/>
      <c r="K526" s="15"/>
      <c r="L526" s="15"/>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row>
    <row r="527" ht="15.75" customHeight="1">
      <c r="A527" s="15"/>
      <c r="B527" s="15"/>
      <c r="C527" s="15"/>
      <c r="D527" s="15"/>
      <c r="E527" s="16"/>
      <c r="F527" s="16"/>
      <c r="G527" s="15"/>
      <c r="H527" s="15"/>
      <c r="I527" s="15"/>
      <c r="J527" s="15"/>
      <c r="K527" s="15"/>
      <c r="L527" s="15"/>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row>
    <row r="528" ht="15.75" customHeight="1">
      <c r="A528" s="15"/>
      <c r="B528" s="15"/>
      <c r="C528" s="15"/>
      <c r="D528" s="15"/>
      <c r="E528" s="16"/>
      <c r="F528" s="16"/>
      <c r="G528" s="15"/>
      <c r="H528" s="15"/>
      <c r="I528" s="15"/>
      <c r="J528" s="15"/>
      <c r="K528" s="15"/>
      <c r="L528" s="15"/>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row>
    <row r="529" ht="15.75" customHeight="1">
      <c r="A529" s="15"/>
      <c r="B529" s="15"/>
      <c r="C529" s="15"/>
      <c r="D529" s="15"/>
      <c r="E529" s="16"/>
      <c r="F529" s="16"/>
      <c r="G529" s="15"/>
      <c r="H529" s="15"/>
      <c r="I529" s="15"/>
      <c r="J529" s="15"/>
      <c r="K529" s="15"/>
      <c r="L529" s="15"/>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row>
    <row r="530" ht="15.75" customHeight="1">
      <c r="A530" s="15"/>
      <c r="B530" s="15"/>
      <c r="C530" s="15"/>
      <c r="D530" s="15"/>
      <c r="E530" s="16"/>
      <c r="F530" s="16"/>
      <c r="G530" s="15"/>
      <c r="H530" s="15"/>
      <c r="I530" s="15"/>
      <c r="J530" s="15"/>
      <c r="K530" s="15"/>
      <c r="L530" s="15"/>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row>
    <row r="531" ht="15.75" customHeight="1">
      <c r="A531" s="15"/>
      <c r="B531" s="15"/>
      <c r="C531" s="15"/>
      <c r="D531" s="15"/>
      <c r="E531" s="16"/>
      <c r="F531" s="16"/>
      <c r="G531" s="15"/>
      <c r="H531" s="15"/>
      <c r="I531" s="15"/>
      <c r="J531" s="15"/>
      <c r="K531" s="15"/>
      <c r="L531" s="15"/>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row>
    <row r="532" ht="15.75" customHeight="1">
      <c r="A532" s="15"/>
      <c r="B532" s="15"/>
      <c r="C532" s="15"/>
      <c r="D532" s="15"/>
      <c r="E532" s="16"/>
      <c r="F532" s="16"/>
      <c r="G532" s="15"/>
      <c r="H532" s="15"/>
      <c r="I532" s="15"/>
      <c r="J532" s="15"/>
      <c r="K532" s="15"/>
      <c r="L532" s="15"/>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row>
    <row r="533" ht="15.75" customHeight="1">
      <c r="A533" s="15"/>
      <c r="B533" s="15"/>
      <c r="C533" s="15"/>
      <c r="D533" s="15"/>
      <c r="E533" s="16"/>
      <c r="F533" s="16"/>
      <c r="G533" s="15"/>
      <c r="H533" s="15"/>
      <c r="I533" s="15"/>
      <c r="J533" s="15"/>
      <c r="K533" s="15"/>
      <c r="L533" s="15"/>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row>
    <row r="534" ht="15.75" customHeight="1">
      <c r="A534" s="15"/>
      <c r="B534" s="15"/>
      <c r="C534" s="15"/>
      <c r="D534" s="15"/>
      <c r="E534" s="16"/>
      <c r="F534" s="16"/>
      <c r="G534" s="15"/>
      <c r="H534" s="15"/>
      <c r="I534" s="15"/>
      <c r="J534" s="15"/>
      <c r="K534" s="15"/>
      <c r="L534" s="15"/>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row>
    <row r="535" ht="15.75" customHeight="1">
      <c r="A535" s="15"/>
      <c r="B535" s="15"/>
      <c r="C535" s="15"/>
      <c r="D535" s="15"/>
      <c r="E535" s="16"/>
      <c r="F535" s="16"/>
      <c r="G535" s="15"/>
      <c r="H535" s="15"/>
      <c r="I535" s="15"/>
      <c r="J535" s="15"/>
      <c r="K535" s="15"/>
      <c r="L535" s="15"/>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row>
    <row r="536" ht="15.75" customHeight="1">
      <c r="A536" s="15"/>
      <c r="B536" s="15"/>
      <c r="C536" s="15"/>
      <c r="D536" s="15"/>
      <c r="E536" s="16"/>
      <c r="F536" s="16"/>
      <c r="G536" s="15"/>
      <c r="H536" s="15"/>
      <c r="I536" s="15"/>
      <c r="J536" s="15"/>
      <c r="K536" s="15"/>
      <c r="L536" s="15"/>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row>
    <row r="537" ht="15.75" customHeight="1">
      <c r="A537" s="15"/>
      <c r="B537" s="15"/>
      <c r="C537" s="15"/>
      <c r="D537" s="15"/>
      <c r="E537" s="16"/>
      <c r="F537" s="16"/>
      <c r="G537" s="15"/>
      <c r="H537" s="15"/>
      <c r="I537" s="15"/>
      <c r="J537" s="15"/>
      <c r="K537" s="15"/>
      <c r="L537" s="15"/>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row>
    <row r="538" ht="15.75" customHeight="1">
      <c r="A538" s="15"/>
      <c r="B538" s="15"/>
      <c r="C538" s="15"/>
      <c r="D538" s="15"/>
      <c r="E538" s="16"/>
      <c r="F538" s="16"/>
      <c r="G538" s="15"/>
      <c r="H538" s="15"/>
      <c r="I538" s="15"/>
      <c r="J538" s="15"/>
      <c r="K538" s="15"/>
      <c r="L538" s="15"/>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row>
    <row r="539" ht="15.75" customHeight="1">
      <c r="A539" s="15"/>
      <c r="B539" s="15"/>
      <c r="C539" s="15"/>
      <c r="D539" s="15"/>
      <c r="E539" s="16"/>
      <c r="F539" s="16"/>
      <c r="G539" s="15"/>
      <c r="H539" s="15"/>
      <c r="I539" s="15"/>
      <c r="J539" s="15"/>
      <c r="K539" s="15"/>
      <c r="L539" s="15"/>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row>
    <row r="540" ht="15.75" customHeight="1">
      <c r="A540" s="15"/>
      <c r="B540" s="15"/>
      <c r="C540" s="15"/>
      <c r="D540" s="15"/>
      <c r="E540" s="16"/>
      <c r="F540" s="16"/>
      <c r="G540" s="15"/>
      <c r="H540" s="15"/>
      <c r="I540" s="15"/>
      <c r="J540" s="15"/>
      <c r="K540" s="15"/>
      <c r="L540" s="15"/>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row>
    <row r="541" ht="15.75" customHeight="1">
      <c r="A541" s="15"/>
      <c r="B541" s="15"/>
      <c r="C541" s="15"/>
      <c r="D541" s="15"/>
      <c r="E541" s="16"/>
      <c r="F541" s="16"/>
      <c r="G541" s="15"/>
      <c r="H541" s="15"/>
      <c r="I541" s="15"/>
      <c r="J541" s="15"/>
      <c r="K541" s="15"/>
      <c r="L541" s="15"/>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row>
    <row r="542" ht="15.75" customHeight="1">
      <c r="A542" s="15"/>
      <c r="B542" s="15"/>
      <c r="C542" s="15"/>
      <c r="D542" s="15"/>
      <c r="E542" s="16"/>
      <c r="F542" s="16"/>
      <c r="G542" s="15"/>
      <c r="H542" s="15"/>
      <c r="I542" s="15"/>
      <c r="J542" s="15"/>
      <c r="K542" s="15"/>
      <c r="L542" s="15"/>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row>
    <row r="543" ht="15.75" customHeight="1">
      <c r="A543" s="15"/>
      <c r="B543" s="15"/>
      <c r="C543" s="15"/>
      <c r="D543" s="15"/>
      <c r="E543" s="16"/>
      <c r="F543" s="16"/>
      <c r="G543" s="15"/>
      <c r="H543" s="15"/>
      <c r="I543" s="15"/>
      <c r="J543" s="15"/>
      <c r="K543" s="15"/>
      <c r="L543" s="15"/>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row>
    <row r="544" ht="15.75" customHeight="1">
      <c r="A544" s="15"/>
      <c r="B544" s="15"/>
      <c r="C544" s="15"/>
      <c r="D544" s="15"/>
      <c r="E544" s="16"/>
      <c r="F544" s="16"/>
      <c r="G544" s="15"/>
      <c r="H544" s="15"/>
      <c r="I544" s="15"/>
      <c r="J544" s="15"/>
      <c r="K544" s="15"/>
      <c r="L544" s="15"/>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row>
    <row r="545" ht="15.75" customHeight="1">
      <c r="A545" s="15"/>
      <c r="B545" s="15"/>
      <c r="C545" s="15"/>
      <c r="D545" s="15"/>
      <c r="E545" s="16"/>
      <c r="F545" s="16"/>
      <c r="G545" s="15"/>
      <c r="H545" s="15"/>
      <c r="I545" s="15"/>
      <c r="J545" s="15"/>
      <c r="K545" s="15"/>
      <c r="L545" s="15"/>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row>
    <row r="546" ht="15.75" customHeight="1">
      <c r="A546" s="15"/>
      <c r="B546" s="15"/>
      <c r="C546" s="15"/>
      <c r="D546" s="15"/>
      <c r="E546" s="16"/>
      <c r="F546" s="16"/>
      <c r="G546" s="15"/>
      <c r="H546" s="15"/>
      <c r="I546" s="15"/>
      <c r="J546" s="15"/>
      <c r="K546" s="15"/>
      <c r="L546" s="15"/>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row>
    <row r="547" ht="15.75" customHeight="1">
      <c r="A547" s="15"/>
      <c r="B547" s="15"/>
      <c r="C547" s="15"/>
      <c r="D547" s="15"/>
      <c r="E547" s="16"/>
      <c r="F547" s="16"/>
      <c r="G547" s="15"/>
      <c r="H547" s="15"/>
      <c r="I547" s="15"/>
      <c r="J547" s="15"/>
      <c r="K547" s="15"/>
      <c r="L547" s="15"/>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row>
    <row r="548" ht="15.75" customHeight="1">
      <c r="A548" s="15"/>
      <c r="B548" s="15"/>
      <c r="C548" s="15"/>
      <c r="D548" s="15"/>
      <c r="E548" s="16"/>
      <c r="F548" s="16"/>
      <c r="G548" s="15"/>
      <c r="H548" s="15"/>
      <c r="I548" s="15"/>
      <c r="J548" s="15"/>
      <c r="K548" s="15"/>
      <c r="L548" s="15"/>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row>
    <row r="549" ht="15.75" customHeight="1">
      <c r="A549" s="15"/>
      <c r="B549" s="15"/>
      <c r="C549" s="15"/>
      <c r="D549" s="15"/>
      <c r="E549" s="16"/>
      <c r="F549" s="16"/>
      <c r="G549" s="15"/>
      <c r="H549" s="15"/>
      <c r="I549" s="15"/>
      <c r="J549" s="15"/>
      <c r="K549" s="15"/>
      <c r="L549" s="15"/>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row>
    <row r="550" ht="15.75" customHeight="1">
      <c r="A550" s="15"/>
      <c r="B550" s="15"/>
      <c r="C550" s="15"/>
      <c r="D550" s="15"/>
      <c r="E550" s="16"/>
      <c r="F550" s="16"/>
      <c r="G550" s="15"/>
      <c r="H550" s="15"/>
      <c r="I550" s="15"/>
      <c r="J550" s="15"/>
      <c r="K550" s="15"/>
      <c r="L550" s="15"/>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row>
    <row r="551" ht="15.75" customHeight="1">
      <c r="A551" s="15"/>
      <c r="B551" s="15"/>
      <c r="C551" s="15"/>
      <c r="D551" s="15"/>
      <c r="E551" s="16"/>
      <c r="F551" s="16"/>
      <c r="G551" s="15"/>
      <c r="H551" s="15"/>
      <c r="I551" s="15"/>
      <c r="J551" s="15"/>
      <c r="K551" s="15"/>
      <c r="L551" s="15"/>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row>
    <row r="552" ht="15.75" customHeight="1">
      <c r="A552" s="15"/>
      <c r="B552" s="15"/>
      <c r="C552" s="15"/>
      <c r="D552" s="15"/>
      <c r="E552" s="16"/>
      <c r="F552" s="16"/>
      <c r="G552" s="15"/>
      <c r="H552" s="15"/>
      <c r="I552" s="15"/>
      <c r="J552" s="15"/>
      <c r="K552" s="15"/>
      <c r="L552" s="15"/>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row>
    <row r="553" ht="15.75" customHeight="1">
      <c r="A553" s="15"/>
      <c r="B553" s="15"/>
      <c r="C553" s="15"/>
      <c r="D553" s="15"/>
      <c r="E553" s="16"/>
      <c r="F553" s="16"/>
      <c r="G553" s="15"/>
      <c r="H553" s="15"/>
      <c r="I553" s="15"/>
      <c r="J553" s="15"/>
      <c r="K553" s="15"/>
      <c r="L553" s="15"/>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row>
    <row r="554" ht="15.75" customHeight="1">
      <c r="A554" s="15"/>
      <c r="B554" s="15"/>
      <c r="C554" s="15"/>
      <c r="D554" s="15"/>
      <c r="E554" s="16"/>
      <c r="F554" s="16"/>
      <c r="G554" s="15"/>
      <c r="H554" s="15"/>
      <c r="I554" s="15"/>
      <c r="J554" s="15"/>
      <c r="K554" s="15"/>
      <c r="L554" s="15"/>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row>
    <row r="555" ht="15.75" customHeight="1">
      <c r="A555" s="15"/>
      <c r="B555" s="15"/>
      <c r="C555" s="15"/>
      <c r="D555" s="15"/>
      <c r="E555" s="16"/>
      <c r="F555" s="16"/>
      <c r="G555" s="15"/>
      <c r="H555" s="15"/>
      <c r="I555" s="15"/>
      <c r="J555" s="15"/>
      <c r="K555" s="15"/>
      <c r="L555" s="15"/>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row>
    <row r="556" ht="15.75" customHeight="1">
      <c r="A556" s="15"/>
      <c r="B556" s="15"/>
      <c r="C556" s="15"/>
      <c r="D556" s="15"/>
      <c r="E556" s="16"/>
      <c r="F556" s="16"/>
      <c r="G556" s="15"/>
      <c r="H556" s="15"/>
      <c r="I556" s="15"/>
      <c r="J556" s="15"/>
      <c r="K556" s="15"/>
      <c r="L556" s="15"/>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row>
    <row r="557" ht="15.75" customHeight="1">
      <c r="A557" s="15"/>
      <c r="B557" s="15"/>
      <c r="C557" s="15"/>
      <c r="D557" s="15"/>
      <c r="E557" s="16"/>
      <c r="F557" s="16"/>
      <c r="G557" s="15"/>
      <c r="H557" s="15"/>
      <c r="I557" s="15"/>
      <c r="J557" s="15"/>
      <c r="K557" s="15"/>
      <c r="L557" s="15"/>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row>
    <row r="558" ht="15.75" customHeight="1">
      <c r="A558" s="15"/>
      <c r="B558" s="15"/>
      <c r="C558" s="15"/>
      <c r="D558" s="15"/>
      <c r="E558" s="16"/>
      <c r="F558" s="16"/>
      <c r="G558" s="15"/>
      <c r="H558" s="15"/>
      <c r="I558" s="15"/>
      <c r="J558" s="15"/>
      <c r="K558" s="15"/>
      <c r="L558" s="15"/>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row>
    <row r="559" ht="15.75" customHeight="1">
      <c r="A559" s="15"/>
      <c r="B559" s="15"/>
      <c r="C559" s="15"/>
      <c r="D559" s="15"/>
      <c r="E559" s="16"/>
      <c r="F559" s="16"/>
      <c r="G559" s="15"/>
      <c r="H559" s="15"/>
      <c r="I559" s="15"/>
      <c r="J559" s="15"/>
      <c r="K559" s="15"/>
      <c r="L559" s="15"/>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row>
    <row r="560" ht="15.75" customHeight="1">
      <c r="A560" s="15"/>
      <c r="B560" s="15"/>
      <c r="C560" s="15"/>
      <c r="D560" s="15"/>
      <c r="E560" s="16"/>
      <c r="F560" s="16"/>
      <c r="G560" s="15"/>
      <c r="H560" s="15"/>
      <c r="I560" s="15"/>
      <c r="J560" s="15"/>
      <c r="K560" s="15"/>
      <c r="L560" s="15"/>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row>
    <row r="561" ht="15.75" customHeight="1">
      <c r="A561" s="15"/>
      <c r="B561" s="15"/>
      <c r="C561" s="15"/>
      <c r="D561" s="15"/>
      <c r="E561" s="16"/>
      <c r="F561" s="16"/>
      <c r="G561" s="15"/>
      <c r="H561" s="15"/>
      <c r="I561" s="15"/>
      <c r="J561" s="15"/>
      <c r="K561" s="15"/>
      <c r="L561" s="15"/>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row>
    <row r="562" ht="15.75" customHeight="1">
      <c r="A562" s="15"/>
      <c r="B562" s="15"/>
      <c r="C562" s="15"/>
      <c r="D562" s="15"/>
      <c r="E562" s="16"/>
      <c r="F562" s="16"/>
      <c r="G562" s="15"/>
      <c r="H562" s="15"/>
      <c r="I562" s="15"/>
      <c r="J562" s="15"/>
      <c r="K562" s="15"/>
      <c r="L562" s="15"/>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row>
    <row r="563" ht="15.75" customHeight="1">
      <c r="A563" s="15"/>
      <c r="B563" s="15"/>
      <c r="C563" s="15"/>
      <c r="D563" s="15"/>
      <c r="E563" s="16"/>
      <c r="F563" s="16"/>
      <c r="G563" s="15"/>
      <c r="H563" s="15"/>
      <c r="I563" s="15"/>
      <c r="J563" s="15"/>
      <c r="K563" s="15"/>
      <c r="L563" s="15"/>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row>
    <row r="564" ht="15.75" customHeight="1">
      <c r="A564" s="15"/>
      <c r="B564" s="15"/>
      <c r="C564" s="15"/>
      <c r="D564" s="15"/>
      <c r="E564" s="16"/>
      <c r="F564" s="16"/>
      <c r="G564" s="15"/>
      <c r="H564" s="15"/>
      <c r="I564" s="15"/>
      <c r="J564" s="15"/>
      <c r="K564" s="15"/>
      <c r="L564" s="15"/>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row>
    <row r="565" ht="15.75" customHeight="1">
      <c r="A565" s="15"/>
      <c r="B565" s="15"/>
      <c r="C565" s="15"/>
      <c r="D565" s="15"/>
      <c r="E565" s="16"/>
      <c r="F565" s="16"/>
      <c r="G565" s="15"/>
      <c r="H565" s="15"/>
      <c r="I565" s="15"/>
      <c r="J565" s="15"/>
      <c r="K565" s="15"/>
      <c r="L565" s="15"/>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row>
    <row r="566" ht="15.75" customHeight="1">
      <c r="A566" s="15"/>
      <c r="B566" s="15"/>
      <c r="C566" s="15"/>
      <c r="D566" s="15"/>
      <c r="E566" s="16"/>
      <c r="F566" s="16"/>
      <c r="G566" s="15"/>
      <c r="H566" s="15"/>
      <c r="I566" s="15"/>
      <c r="J566" s="15"/>
      <c r="K566" s="15"/>
      <c r="L566" s="15"/>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row>
    <row r="567" ht="15.75" customHeight="1">
      <c r="A567" s="15"/>
      <c r="B567" s="15"/>
      <c r="C567" s="15"/>
      <c r="D567" s="15"/>
      <c r="E567" s="16"/>
      <c r="F567" s="16"/>
      <c r="G567" s="15"/>
      <c r="H567" s="15"/>
      <c r="I567" s="15"/>
      <c r="J567" s="15"/>
      <c r="K567" s="15"/>
      <c r="L567" s="15"/>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row>
    <row r="568" ht="15.75" customHeight="1">
      <c r="A568" s="15"/>
      <c r="B568" s="15"/>
      <c r="C568" s="15"/>
      <c r="D568" s="15"/>
      <c r="E568" s="16"/>
      <c r="F568" s="16"/>
      <c r="G568" s="15"/>
      <c r="H568" s="15"/>
      <c r="I568" s="15"/>
      <c r="J568" s="15"/>
      <c r="K568" s="15"/>
      <c r="L568" s="15"/>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row>
    <row r="569" ht="15.75" customHeight="1">
      <c r="A569" s="15"/>
      <c r="B569" s="15"/>
      <c r="C569" s="15"/>
      <c r="D569" s="15"/>
      <c r="E569" s="16"/>
      <c r="F569" s="16"/>
      <c r="G569" s="15"/>
      <c r="H569" s="15"/>
      <c r="I569" s="15"/>
      <c r="J569" s="15"/>
      <c r="K569" s="15"/>
      <c r="L569" s="15"/>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row>
    <row r="570" ht="15.75" customHeight="1">
      <c r="A570" s="15"/>
      <c r="B570" s="15"/>
      <c r="C570" s="15"/>
      <c r="D570" s="15"/>
      <c r="E570" s="16"/>
      <c r="F570" s="16"/>
      <c r="G570" s="15"/>
      <c r="H570" s="15"/>
      <c r="I570" s="15"/>
      <c r="J570" s="15"/>
      <c r="K570" s="15"/>
      <c r="L570" s="15"/>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row>
    <row r="571" ht="15.75" customHeight="1">
      <c r="A571" s="15"/>
      <c r="B571" s="15"/>
      <c r="C571" s="15"/>
      <c r="D571" s="15"/>
      <c r="E571" s="16"/>
      <c r="F571" s="16"/>
      <c r="G571" s="15"/>
      <c r="H571" s="15"/>
      <c r="I571" s="15"/>
      <c r="J571" s="15"/>
      <c r="K571" s="15"/>
      <c r="L571" s="15"/>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row>
    <row r="572" ht="15.75" customHeight="1">
      <c r="A572" s="15"/>
      <c r="B572" s="15"/>
      <c r="C572" s="15"/>
      <c r="D572" s="15"/>
      <c r="E572" s="16"/>
      <c r="F572" s="16"/>
      <c r="G572" s="15"/>
      <c r="H572" s="15"/>
      <c r="I572" s="15"/>
      <c r="J572" s="15"/>
      <c r="K572" s="15"/>
      <c r="L572" s="15"/>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row>
    <row r="573" ht="15.75" customHeight="1">
      <c r="A573" s="15"/>
      <c r="B573" s="15"/>
      <c r="C573" s="15"/>
      <c r="D573" s="15"/>
      <c r="E573" s="16"/>
      <c r="F573" s="16"/>
      <c r="G573" s="15"/>
      <c r="H573" s="15"/>
      <c r="I573" s="15"/>
      <c r="J573" s="15"/>
      <c r="K573" s="15"/>
      <c r="L573" s="15"/>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row>
    <row r="574" ht="15.75" customHeight="1">
      <c r="A574" s="15"/>
      <c r="B574" s="15"/>
      <c r="C574" s="15"/>
      <c r="D574" s="15"/>
      <c r="E574" s="16"/>
      <c r="F574" s="16"/>
      <c r="G574" s="15"/>
      <c r="H574" s="15"/>
      <c r="I574" s="15"/>
      <c r="J574" s="15"/>
      <c r="K574" s="15"/>
      <c r="L574" s="15"/>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row>
    <row r="575" ht="15.75" customHeight="1">
      <c r="A575" s="15"/>
      <c r="B575" s="15"/>
      <c r="C575" s="15"/>
      <c r="D575" s="15"/>
      <c r="E575" s="16"/>
      <c r="F575" s="16"/>
      <c r="G575" s="15"/>
      <c r="H575" s="15"/>
      <c r="I575" s="15"/>
      <c r="J575" s="15"/>
      <c r="K575" s="15"/>
      <c r="L575" s="15"/>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row>
    <row r="576" ht="15.75" customHeight="1">
      <c r="A576" s="15"/>
      <c r="B576" s="15"/>
      <c r="C576" s="15"/>
      <c r="D576" s="15"/>
      <c r="E576" s="16"/>
      <c r="F576" s="16"/>
      <c r="G576" s="15"/>
      <c r="H576" s="15"/>
      <c r="I576" s="15"/>
      <c r="J576" s="15"/>
      <c r="K576" s="15"/>
      <c r="L576" s="15"/>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row>
    <row r="577" ht="15.75" customHeight="1">
      <c r="A577" s="15"/>
      <c r="B577" s="15"/>
      <c r="C577" s="15"/>
      <c r="D577" s="15"/>
      <c r="E577" s="16"/>
      <c r="F577" s="16"/>
      <c r="G577" s="15"/>
      <c r="H577" s="15"/>
      <c r="I577" s="15"/>
      <c r="J577" s="15"/>
      <c r="K577" s="15"/>
      <c r="L577" s="15"/>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row>
    <row r="578" ht="15.75" customHeight="1">
      <c r="A578" s="15"/>
      <c r="B578" s="15"/>
      <c r="C578" s="15"/>
      <c r="D578" s="15"/>
      <c r="E578" s="16"/>
      <c r="F578" s="16"/>
      <c r="G578" s="15"/>
      <c r="H578" s="15"/>
      <c r="I578" s="15"/>
      <c r="J578" s="15"/>
      <c r="K578" s="15"/>
      <c r="L578" s="15"/>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row>
    <row r="579" ht="15.75" customHeight="1">
      <c r="A579" s="15"/>
      <c r="B579" s="15"/>
      <c r="C579" s="15"/>
      <c r="D579" s="15"/>
      <c r="E579" s="16"/>
      <c r="F579" s="16"/>
      <c r="G579" s="15"/>
      <c r="H579" s="15"/>
      <c r="I579" s="15"/>
      <c r="J579" s="15"/>
      <c r="K579" s="15"/>
      <c r="L579" s="15"/>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row>
    <row r="580" ht="15.75" customHeight="1">
      <c r="A580" s="15"/>
      <c r="B580" s="15"/>
      <c r="C580" s="15"/>
      <c r="D580" s="15"/>
      <c r="E580" s="16"/>
      <c r="F580" s="16"/>
      <c r="G580" s="15"/>
      <c r="H580" s="15"/>
      <c r="I580" s="15"/>
      <c r="J580" s="15"/>
      <c r="K580" s="15"/>
      <c r="L580" s="15"/>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row>
    <row r="581" ht="15.75" customHeight="1">
      <c r="A581" s="15"/>
      <c r="B581" s="15"/>
      <c r="C581" s="15"/>
      <c r="D581" s="15"/>
      <c r="E581" s="16"/>
      <c r="F581" s="16"/>
      <c r="G581" s="15"/>
      <c r="H581" s="15"/>
      <c r="I581" s="15"/>
      <c r="J581" s="15"/>
      <c r="K581" s="15"/>
      <c r="L581" s="15"/>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row>
    <row r="582" ht="15.75" customHeight="1">
      <c r="A582" s="15"/>
      <c r="B582" s="15"/>
      <c r="C582" s="15"/>
      <c r="D582" s="15"/>
      <c r="E582" s="16"/>
      <c r="F582" s="16"/>
      <c r="G582" s="15"/>
      <c r="H582" s="15"/>
      <c r="I582" s="15"/>
      <c r="J582" s="15"/>
      <c r="K582" s="15"/>
      <c r="L582" s="15"/>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row>
    <row r="583" ht="15.75" customHeight="1">
      <c r="A583" s="15"/>
      <c r="B583" s="15"/>
      <c r="C583" s="15"/>
      <c r="D583" s="15"/>
      <c r="E583" s="16"/>
      <c r="F583" s="16"/>
      <c r="G583" s="15"/>
      <c r="H583" s="15"/>
      <c r="I583" s="15"/>
      <c r="J583" s="15"/>
      <c r="K583" s="15"/>
      <c r="L583" s="15"/>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row>
    <row r="584" ht="15.75" customHeight="1">
      <c r="A584" s="15"/>
      <c r="B584" s="15"/>
      <c r="C584" s="15"/>
      <c r="D584" s="15"/>
      <c r="E584" s="16"/>
      <c r="F584" s="16"/>
      <c r="G584" s="15"/>
      <c r="H584" s="15"/>
      <c r="I584" s="15"/>
      <c r="J584" s="15"/>
      <c r="K584" s="15"/>
      <c r="L584" s="15"/>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row>
    <row r="585" ht="15.75" customHeight="1">
      <c r="A585" s="15"/>
      <c r="B585" s="15"/>
      <c r="C585" s="15"/>
      <c r="D585" s="15"/>
      <c r="E585" s="16"/>
      <c r="F585" s="16"/>
      <c r="G585" s="15"/>
      <c r="H585" s="15"/>
      <c r="I585" s="15"/>
      <c r="J585" s="15"/>
      <c r="K585" s="15"/>
      <c r="L585" s="15"/>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row>
    <row r="586" ht="15.75" customHeight="1">
      <c r="A586" s="15"/>
      <c r="B586" s="15"/>
      <c r="C586" s="15"/>
      <c r="D586" s="15"/>
      <c r="E586" s="16"/>
      <c r="F586" s="16"/>
      <c r="G586" s="15"/>
      <c r="H586" s="15"/>
      <c r="I586" s="15"/>
      <c r="J586" s="15"/>
      <c r="K586" s="15"/>
      <c r="L586" s="15"/>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row>
    <row r="587" ht="15.75" customHeight="1">
      <c r="A587" s="15"/>
      <c r="B587" s="15"/>
      <c r="C587" s="15"/>
      <c r="D587" s="15"/>
      <c r="E587" s="16"/>
      <c r="F587" s="16"/>
      <c r="G587" s="15"/>
      <c r="H587" s="15"/>
      <c r="I587" s="15"/>
      <c r="J587" s="15"/>
      <c r="K587" s="15"/>
      <c r="L587" s="15"/>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row>
    <row r="588" ht="15.75" customHeight="1">
      <c r="A588" s="15"/>
      <c r="B588" s="15"/>
      <c r="C588" s="15"/>
      <c r="D588" s="15"/>
      <c r="E588" s="16"/>
      <c r="F588" s="16"/>
      <c r="G588" s="15"/>
      <c r="H588" s="15"/>
      <c r="I588" s="15"/>
      <c r="J588" s="15"/>
      <c r="K588" s="15"/>
      <c r="L588" s="15"/>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row>
    <row r="589" ht="15.75" customHeight="1">
      <c r="A589" s="15"/>
      <c r="B589" s="15"/>
      <c r="C589" s="15"/>
      <c r="D589" s="15"/>
      <c r="E589" s="16"/>
      <c r="F589" s="16"/>
      <c r="G589" s="15"/>
      <c r="H589" s="15"/>
      <c r="I589" s="15"/>
      <c r="J589" s="15"/>
      <c r="K589" s="15"/>
      <c r="L589" s="15"/>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row>
    <row r="590" ht="15.75" customHeight="1">
      <c r="A590" s="15"/>
      <c r="B590" s="15"/>
      <c r="C590" s="15"/>
      <c r="D590" s="15"/>
      <c r="E590" s="16"/>
      <c r="F590" s="16"/>
      <c r="G590" s="15"/>
      <c r="H590" s="15"/>
      <c r="I590" s="15"/>
      <c r="J590" s="15"/>
      <c r="K590" s="15"/>
      <c r="L590" s="15"/>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row>
    <row r="591" ht="15.75" customHeight="1">
      <c r="A591" s="15"/>
      <c r="B591" s="15"/>
      <c r="C591" s="15"/>
      <c r="D591" s="15"/>
      <c r="E591" s="16"/>
      <c r="F591" s="16"/>
      <c r="G591" s="15"/>
      <c r="H591" s="15"/>
      <c r="I591" s="15"/>
      <c r="J591" s="15"/>
      <c r="K591" s="15"/>
      <c r="L591" s="15"/>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row>
    <row r="592" ht="15.75" customHeight="1">
      <c r="A592" s="15"/>
      <c r="B592" s="15"/>
      <c r="C592" s="15"/>
      <c r="D592" s="15"/>
      <c r="E592" s="16"/>
      <c r="F592" s="16"/>
      <c r="G592" s="15"/>
      <c r="H592" s="15"/>
      <c r="I592" s="15"/>
      <c r="J592" s="15"/>
      <c r="K592" s="15"/>
      <c r="L592" s="15"/>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row>
    <row r="593" ht="15.75" customHeight="1">
      <c r="A593" s="15"/>
      <c r="B593" s="15"/>
      <c r="C593" s="15"/>
      <c r="D593" s="15"/>
      <c r="E593" s="16"/>
      <c r="F593" s="16"/>
      <c r="G593" s="15"/>
      <c r="H593" s="15"/>
      <c r="I593" s="15"/>
      <c r="J593" s="15"/>
      <c r="K593" s="15"/>
      <c r="L593" s="15"/>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row>
    <row r="594" ht="15.75" customHeight="1">
      <c r="A594" s="15"/>
      <c r="B594" s="15"/>
      <c r="C594" s="15"/>
      <c r="D594" s="15"/>
      <c r="E594" s="16"/>
      <c r="F594" s="16"/>
      <c r="G594" s="15"/>
      <c r="H594" s="15"/>
      <c r="I594" s="15"/>
      <c r="J594" s="15"/>
      <c r="K594" s="15"/>
      <c r="L594" s="15"/>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row>
    <row r="595" ht="15.75" customHeight="1">
      <c r="A595" s="15"/>
      <c r="B595" s="15"/>
      <c r="C595" s="15"/>
      <c r="D595" s="15"/>
      <c r="E595" s="16"/>
      <c r="F595" s="16"/>
      <c r="G595" s="15"/>
      <c r="H595" s="15"/>
      <c r="I595" s="15"/>
      <c r="J595" s="15"/>
      <c r="K595" s="15"/>
      <c r="L595" s="15"/>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row>
    <row r="596" ht="15.75" customHeight="1">
      <c r="A596" s="15"/>
      <c r="B596" s="15"/>
      <c r="C596" s="15"/>
      <c r="D596" s="15"/>
      <c r="E596" s="16"/>
      <c r="F596" s="16"/>
      <c r="G596" s="15"/>
      <c r="H596" s="15"/>
      <c r="I596" s="15"/>
      <c r="J596" s="15"/>
      <c r="K596" s="15"/>
      <c r="L596" s="15"/>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row>
    <row r="597" ht="15.75" customHeight="1">
      <c r="A597" s="15"/>
      <c r="B597" s="15"/>
      <c r="C597" s="15"/>
      <c r="D597" s="15"/>
      <c r="E597" s="16"/>
      <c r="F597" s="16"/>
      <c r="G597" s="15"/>
      <c r="H597" s="15"/>
      <c r="I597" s="15"/>
      <c r="J597" s="15"/>
      <c r="K597" s="15"/>
      <c r="L597" s="15"/>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row>
    <row r="598" ht="15.75" customHeight="1">
      <c r="A598" s="15"/>
      <c r="B598" s="15"/>
      <c r="C598" s="15"/>
      <c r="D598" s="15"/>
      <c r="E598" s="16"/>
      <c r="F598" s="16"/>
      <c r="G598" s="15"/>
      <c r="H598" s="15"/>
      <c r="I598" s="15"/>
      <c r="J598" s="15"/>
      <c r="K598" s="15"/>
      <c r="L598" s="15"/>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row>
    <row r="599" ht="15.75" customHeight="1">
      <c r="A599" s="15"/>
      <c r="B599" s="15"/>
      <c r="C599" s="15"/>
      <c r="D599" s="15"/>
      <c r="E599" s="16"/>
      <c r="F599" s="16"/>
      <c r="G599" s="15"/>
      <c r="H599" s="15"/>
      <c r="I599" s="15"/>
      <c r="J599" s="15"/>
      <c r="K599" s="15"/>
      <c r="L599" s="15"/>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row>
    <row r="600" ht="15.75" customHeight="1">
      <c r="A600" s="15"/>
      <c r="B600" s="15"/>
      <c r="C600" s="15"/>
      <c r="D600" s="15"/>
      <c r="E600" s="16"/>
      <c r="F600" s="16"/>
      <c r="G600" s="15"/>
      <c r="H600" s="15"/>
      <c r="I600" s="15"/>
      <c r="J600" s="15"/>
      <c r="K600" s="15"/>
      <c r="L600" s="15"/>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row>
    <row r="601" ht="15.75" customHeight="1">
      <c r="A601" s="15"/>
      <c r="B601" s="15"/>
      <c r="C601" s="15"/>
      <c r="D601" s="15"/>
      <c r="E601" s="16"/>
      <c r="F601" s="16"/>
      <c r="G601" s="15"/>
      <c r="H601" s="15"/>
      <c r="I601" s="15"/>
      <c r="J601" s="15"/>
      <c r="K601" s="15"/>
      <c r="L601" s="15"/>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row>
    <row r="602" ht="15.75" customHeight="1">
      <c r="A602" s="15"/>
      <c r="B602" s="15"/>
      <c r="C602" s="15"/>
      <c r="D602" s="15"/>
      <c r="E602" s="16"/>
      <c r="F602" s="16"/>
      <c r="G602" s="15"/>
      <c r="H602" s="15"/>
      <c r="I602" s="15"/>
      <c r="J602" s="15"/>
      <c r="K602" s="15"/>
      <c r="L602" s="15"/>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row>
    <row r="603" ht="15.75" customHeight="1">
      <c r="A603" s="15"/>
      <c r="B603" s="15"/>
      <c r="C603" s="15"/>
      <c r="D603" s="15"/>
      <c r="E603" s="16"/>
      <c r="F603" s="16"/>
      <c r="G603" s="15"/>
      <c r="H603" s="15"/>
      <c r="I603" s="15"/>
      <c r="J603" s="15"/>
      <c r="K603" s="15"/>
      <c r="L603" s="15"/>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row>
    <row r="604" ht="15.75" customHeight="1">
      <c r="A604" s="15"/>
      <c r="B604" s="15"/>
      <c r="C604" s="15"/>
      <c r="D604" s="15"/>
      <c r="E604" s="16"/>
      <c r="F604" s="16"/>
      <c r="G604" s="15"/>
      <c r="H604" s="15"/>
      <c r="I604" s="15"/>
      <c r="J604" s="15"/>
      <c r="K604" s="15"/>
      <c r="L604" s="15"/>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row>
    <row r="605" ht="15.75" customHeight="1">
      <c r="A605" s="15"/>
      <c r="B605" s="15"/>
      <c r="C605" s="15"/>
      <c r="D605" s="15"/>
      <c r="E605" s="16"/>
      <c r="F605" s="16"/>
      <c r="G605" s="15"/>
      <c r="H605" s="15"/>
      <c r="I605" s="15"/>
      <c r="J605" s="15"/>
      <c r="K605" s="15"/>
      <c r="L605" s="15"/>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row>
    <row r="606" ht="15.75" customHeight="1">
      <c r="A606" s="15"/>
      <c r="B606" s="15"/>
      <c r="C606" s="15"/>
      <c r="D606" s="15"/>
      <c r="E606" s="16"/>
      <c r="F606" s="16"/>
      <c r="G606" s="15"/>
      <c r="H606" s="15"/>
      <c r="I606" s="15"/>
      <c r="J606" s="15"/>
      <c r="K606" s="15"/>
      <c r="L606" s="15"/>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row>
    <row r="607" ht="15.75" customHeight="1">
      <c r="A607" s="15"/>
      <c r="B607" s="15"/>
      <c r="C607" s="15"/>
      <c r="D607" s="15"/>
      <c r="E607" s="16"/>
      <c r="F607" s="16"/>
      <c r="G607" s="15"/>
      <c r="H607" s="15"/>
      <c r="I607" s="15"/>
      <c r="J607" s="15"/>
      <c r="K607" s="15"/>
      <c r="L607" s="15"/>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row>
    <row r="608" ht="15.75" customHeight="1">
      <c r="A608" s="15"/>
      <c r="B608" s="15"/>
      <c r="C608" s="15"/>
      <c r="D608" s="15"/>
      <c r="E608" s="16"/>
      <c r="F608" s="16"/>
      <c r="G608" s="15"/>
      <c r="H608" s="15"/>
      <c r="I608" s="15"/>
      <c r="J608" s="15"/>
      <c r="K608" s="15"/>
      <c r="L608" s="15"/>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row>
    <row r="609" ht="15.75" customHeight="1">
      <c r="A609" s="15"/>
      <c r="B609" s="15"/>
      <c r="C609" s="15"/>
      <c r="D609" s="15"/>
      <c r="E609" s="16"/>
      <c r="F609" s="16"/>
      <c r="G609" s="15"/>
      <c r="H609" s="15"/>
      <c r="I609" s="15"/>
      <c r="J609" s="15"/>
      <c r="K609" s="15"/>
      <c r="L609" s="15"/>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row>
    <row r="610" ht="15.75" customHeight="1">
      <c r="A610" s="15"/>
      <c r="B610" s="15"/>
      <c r="C610" s="15"/>
      <c r="D610" s="15"/>
      <c r="E610" s="16"/>
      <c r="F610" s="16"/>
      <c r="G610" s="15"/>
      <c r="H610" s="15"/>
      <c r="I610" s="15"/>
      <c r="J610" s="15"/>
      <c r="K610" s="15"/>
      <c r="L610" s="15"/>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row>
    <row r="611" ht="15.75" customHeight="1">
      <c r="A611" s="15"/>
      <c r="B611" s="15"/>
      <c r="C611" s="15"/>
      <c r="D611" s="15"/>
      <c r="E611" s="16"/>
      <c r="F611" s="16"/>
      <c r="G611" s="15"/>
      <c r="H611" s="15"/>
      <c r="I611" s="15"/>
      <c r="J611" s="15"/>
      <c r="K611" s="15"/>
      <c r="L611" s="15"/>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row>
    <row r="612" ht="15.75" customHeight="1">
      <c r="A612" s="15"/>
      <c r="B612" s="15"/>
      <c r="C612" s="15"/>
      <c r="D612" s="15"/>
      <c r="E612" s="16"/>
      <c r="F612" s="16"/>
      <c r="G612" s="15"/>
      <c r="H612" s="15"/>
      <c r="I612" s="15"/>
      <c r="J612" s="15"/>
      <c r="K612" s="15"/>
      <c r="L612" s="15"/>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row>
    <row r="613" ht="15.75" customHeight="1">
      <c r="A613" s="15"/>
      <c r="B613" s="15"/>
      <c r="C613" s="15"/>
      <c r="D613" s="15"/>
      <c r="E613" s="16"/>
      <c r="F613" s="16"/>
      <c r="G613" s="15"/>
      <c r="H613" s="15"/>
      <c r="I613" s="15"/>
      <c r="J613" s="15"/>
      <c r="K613" s="15"/>
      <c r="L613" s="15"/>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row>
    <row r="614" ht="15.75" customHeight="1">
      <c r="A614" s="15"/>
      <c r="B614" s="15"/>
      <c r="C614" s="15"/>
      <c r="D614" s="15"/>
      <c r="E614" s="16"/>
      <c r="F614" s="16"/>
      <c r="G614" s="15"/>
      <c r="H614" s="15"/>
      <c r="I614" s="15"/>
      <c r="J614" s="15"/>
      <c r="K614" s="15"/>
      <c r="L614" s="15"/>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row>
    <row r="615" ht="15.75" customHeight="1">
      <c r="A615" s="15"/>
      <c r="B615" s="15"/>
      <c r="C615" s="15"/>
      <c r="D615" s="15"/>
      <c r="E615" s="16"/>
      <c r="F615" s="16"/>
      <c r="G615" s="15"/>
      <c r="H615" s="15"/>
      <c r="I615" s="15"/>
      <c r="J615" s="15"/>
      <c r="K615" s="15"/>
      <c r="L615" s="15"/>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row>
    <row r="616" ht="15.75" customHeight="1">
      <c r="A616" s="15"/>
      <c r="B616" s="15"/>
      <c r="C616" s="15"/>
      <c r="D616" s="15"/>
      <c r="E616" s="16"/>
      <c r="F616" s="16"/>
      <c r="G616" s="15"/>
      <c r="H616" s="15"/>
      <c r="I616" s="15"/>
      <c r="J616" s="15"/>
      <c r="K616" s="15"/>
      <c r="L616" s="15"/>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row>
    <row r="617" ht="15.75" customHeight="1">
      <c r="A617" s="15"/>
      <c r="B617" s="15"/>
      <c r="C617" s="15"/>
      <c r="D617" s="15"/>
      <c r="E617" s="16"/>
      <c r="F617" s="16"/>
      <c r="G617" s="15"/>
      <c r="H617" s="15"/>
      <c r="I617" s="15"/>
      <c r="J617" s="15"/>
      <c r="K617" s="15"/>
      <c r="L617" s="15"/>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row>
    <row r="618" ht="15.75" customHeight="1">
      <c r="A618" s="15"/>
      <c r="B618" s="15"/>
      <c r="C618" s="15"/>
      <c r="D618" s="15"/>
      <c r="E618" s="16"/>
      <c r="F618" s="16"/>
      <c r="G618" s="15"/>
      <c r="H618" s="15"/>
      <c r="I618" s="15"/>
      <c r="J618" s="15"/>
      <c r="K618" s="15"/>
      <c r="L618" s="15"/>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row>
    <row r="619" ht="15.75" customHeight="1">
      <c r="A619" s="15"/>
      <c r="B619" s="15"/>
      <c r="C619" s="15"/>
      <c r="D619" s="15"/>
      <c r="E619" s="16"/>
      <c r="F619" s="16"/>
      <c r="G619" s="15"/>
      <c r="H619" s="15"/>
      <c r="I619" s="15"/>
      <c r="J619" s="15"/>
      <c r="K619" s="15"/>
      <c r="L619" s="15"/>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row>
    <row r="620" ht="15.75" customHeight="1">
      <c r="A620" s="15"/>
      <c r="B620" s="15"/>
      <c r="C620" s="15"/>
      <c r="D620" s="15"/>
      <c r="E620" s="16"/>
      <c r="F620" s="16"/>
      <c r="G620" s="15"/>
      <c r="H620" s="15"/>
      <c r="I620" s="15"/>
      <c r="J620" s="15"/>
      <c r="K620" s="15"/>
      <c r="L620" s="15"/>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row>
    <row r="621" ht="15.75" customHeight="1">
      <c r="A621" s="15"/>
      <c r="B621" s="15"/>
      <c r="C621" s="15"/>
      <c r="D621" s="15"/>
      <c r="E621" s="16"/>
      <c r="F621" s="16"/>
      <c r="G621" s="15"/>
      <c r="H621" s="15"/>
      <c r="I621" s="15"/>
      <c r="J621" s="15"/>
      <c r="K621" s="15"/>
      <c r="L621" s="15"/>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row>
    <row r="622" ht="15.75" customHeight="1">
      <c r="A622" s="15"/>
      <c r="B622" s="15"/>
      <c r="C622" s="15"/>
      <c r="D622" s="15"/>
      <c r="E622" s="16"/>
      <c r="F622" s="16"/>
      <c r="G622" s="15"/>
      <c r="H622" s="15"/>
      <c r="I622" s="15"/>
      <c r="J622" s="15"/>
      <c r="K622" s="15"/>
      <c r="L622" s="15"/>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row>
    <row r="623" ht="15.75" customHeight="1">
      <c r="A623" s="15"/>
      <c r="B623" s="15"/>
      <c r="C623" s="15"/>
      <c r="D623" s="15"/>
      <c r="E623" s="16"/>
      <c r="F623" s="16"/>
      <c r="G623" s="15"/>
      <c r="H623" s="15"/>
      <c r="I623" s="15"/>
      <c r="J623" s="15"/>
      <c r="K623" s="15"/>
      <c r="L623" s="15"/>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row>
    <row r="624" ht="15.75" customHeight="1">
      <c r="A624" s="15"/>
      <c r="B624" s="15"/>
      <c r="C624" s="15"/>
      <c r="D624" s="15"/>
      <c r="E624" s="16"/>
      <c r="F624" s="16"/>
      <c r="G624" s="15"/>
      <c r="H624" s="15"/>
      <c r="I624" s="15"/>
      <c r="J624" s="15"/>
      <c r="K624" s="15"/>
      <c r="L624" s="15"/>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row>
    <row r="625" ht="15.75" customHeight="1">
      <c r="A625" s="15"/>
      <c r="B625" s="15"/>
      <c r="C625" s="15"/>
      <c r="D625" s="15"/>
      <c r="E625" s="16"/>
      <c r="F625" s="16"/>
      <c r="G625" s="15"/>
      <c r="H625" s="15"/>
      <c r="I625" s="15"/>
      <c r="J625" s="15"/>
      <c r="K625" s="15"/>
      <c r="L625" s="15"/>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row>
    <row r="626" ht="15.75" customHeight="1">
      <c r="A626" s="15"/>
      <c r="B626" s="15"/>
      <c r="C626" s="15"/>
      <c r="D626" s="15"/>
      <c r="E626" s="16"/>
      <c r="F626" s="16"/>
      <c r="G626" s="15"/>
      <c r="H626" s="15"/>
      <c r="I626" s="15"/>
      <c r="J626" s="15"/>
      <c r="K626" s="15"/>
      <c r="L626" s="15"/>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row>
    <row r="627" ht="15.75" customHeight="1">
      <c r="A627" s="15"/>
      <c r="B627" s="15"/>
      <c r="C627" s="15"/>
      <c r="D627" s="15"/>
      <c r="E627" s="16"/>
      <c r="F627" s="16"/>
      <c r="G627" s="15"/>
      <c r="H627" s="15"/>
      <c r="I627" s="15"/>
      <c r="J627" s="15"/>
      <c r="K627" s="15"/>
      <c r="L627" s="15"/>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row>
    <row r="628" ht="15.75" customHeight="1">
      <c r="A628" s="15"/>
      <c r="B628" s="15"/>
      <c r="C628" s="15"/>
      <c r="D628" s="15"/>
      <c r="E628" s="16"/>
      <c r="F628" s="16"/>
      <c r="G628" s="15"/>
      <c r="H628" s="15"/>
      <c r="I628" s="15"/>
      <c r="J628" s="15"/>
      <c r="K628" s="15"/>
      <c r="L628" s="15"/>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row>
    <row r="629" ht="15.75" customHeight="1">
      <c r="A629" s="15"/>
      <c r="B629" s="15"/>
      <c r="C629" s="15"/>
      <c r="D629" s="15"/>
      <c r="E629" s="16"/>
      <c r="F629" s="16"/>
      <c r="G629" s="15"/>
      <c r="H629" s="15"/>
      <c r="I629" s="15"/>
      <c r="J629" s="15"/>
      <c r="K629" s="15"/>
      <c r="L629" s="15"/>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row>
    <row r="630" ht="15.75" customHeight="1">
      <c r="A630" s="15"/>
      <c r="B630" s="15"/>
      <c r="C630" s="15"/>
      <c r="D630" s="15"/>
      <c r="E630" s="16"/>
      <c r="F630" s="16"/>
      <c r="G630" s="15"/>
      <c r="H630" s="15"/>
      <c r="I630" s="15"/>
      <c r="J630" s="15"/>
      <c r="K630" s="15"/>
      <c r="L630" s="15"/>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row>
    <row r="631" ht="15.75" customHeight="1">
      <c r="A631" s="15"/>
      <c r="B631" s="15"/>
      <c r="C631" s="15"/>
      <c r="D631" s="15"/>
      <c r="E631" s="16"/>
      <c r="F631" s="16"/>
      <c r="G631" s="15"/>
      <c r="H631" s="15"/>
      <c r="I631" s="15"/>
      <c r="J631" s="15"/>
      <c r="K631" s="15"/>
      <c r="L631" s="15"/>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row>
    <row r="632" ht="15.75" customHeight="1">
      <c r="A632" s="15"/>
      <c r="B632" s="15"/>
      <c r="C632" s="15"/>
      <c r="D632" s="15"/>
      <c r="E632" s="16"/>
      <c r="F632" s="16"/>
      <c r="G632" s="15"/>
      <c r="H632" s="15"/>
      <c r="I632" s="15"/>
      <c r="J632" s="15"/>
      <c r="K632" s="15"/>
      <c r="L632" s="15"/>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row>
    <row r="633" ht="15.75" customHeight="1">
      <c r="A633" s="15"/>
      <c r="B633" s="15"/>
      <c r="C633" s="15"/>
      <c r="D633" s="15"/>
      <c r="E633" s="16"/>
      <c r="F633" s="16"/>
      <c r="G633" s="15"/>
      <c r="H633" s="15"/>
      <c r="I633" s="15"/>
      <c r="J633" s="15"/>
      <c r="K633" s="15"/>
      <c r="L633" s="15"/>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row>
    <row r="634" ht="15.75" customHeight="1">
      <c r="A634" s="15"/>
      <c r="B634" s="15"/>
      <c r="C634" s="15"/>
      <c r="D634" s="15"/>
      <c r="E634" s="16"/>
      <c r="F634" s="16"/>
      <c r="G634" s="15"/>
      <c r="H634" s="15"/>
      <c r="I634" s="15"/>
      <c r="J634" s="15"/>
      <c r="K634" s="15"/>
      <c r="L634" s="15"/>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row>
    <row r="635" ht="15.75" customHeight="1">
      <c r="A635" s="15"/>
      <c r="B635" s="15"/>
      <c r="C635" s="15"/>
      <c r="D635" s="15"/>
      <c r="E635" s="16"/>
      <c r="F635" s="16"/>
      <c r="G635" s="15"/>
      <c r="H635" s="15"/>
      <c r="I635" s="15"/>
      <c r="J635" s="15"/>
      <c r="K635" s="15"/>
      <c r="L635" s="15"/>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row>
    <row r="636" ht="15.75" customHeight="1">
      <c r="A636" s="15"/>
      <c r="B636" s="15"/>
      <c r="C636" s="15"/>
      <c r="D636" s="15"/>
      <c r="E636" s="16"/>
      <c r="F636" s="16"/>
      <c r="G636" s="15"/>
      <c r="H636" s="15"/>
      <c r="I636" s="15"/>
      <c r="J636" s="15"/>
      <c r="K636" s="15"/>
      <c r="L636" s="15"/>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row>
    <row r="637" ht="15.75" customHeight="1">
      <c r="A637" s="15"/>
      <c r="B637" s="15"/>
      <c r="C637" s="15"/>
      <c r="D637" s="15"/>
      <c r="E637" s="16"/>
      <c r="F637" s="16"/>
      <c r="G637" s="15"/>
      <c r="H637" s="15"/>
      <c r="I637" s="15"/>
      <c r="J637" s="15"/>
      <c r="K637" s="15"/>
      <c r="L637" s="15"/>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row>
    <row r="638" ht="15.75" customHeight="1">
      <c r="A638" s="15"/>
      <c r="B638" s="15"/>
      <c r="C638" s="15"/>
      <c r="D638" s="15"/>
      <c r="E638" s="16"/>
      <c r="F638" s="16"/>
      <c r="G638" s="15"/>
      <c r="H638" s="15"/>
      <c r="I638" s="15"/>
      <c r="J638" s="15"/>
      <c r="K638" s="15"/>
      <c r="L638" s="15"/>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row>
    <row r="639" ht="15.75" customHeight="1">
      <c r="A639" s="15"/>
      <c r="B639" s="15"/>
      <c r="C639" s="15"/>
      <c r="D639" s="15"/>
      <c r="E639" s="16"/>
      <c r="F639" s="16"/>
      <c r="G639" s="15"/>
      <c r="H639" s="15"/>
      <c r="I639" s="15"/>
      <c r="J639" s="15"/>
      <c r="K639" s="15"/>
      <c r="L639" s="15"/>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row>
    <row r="640" ht="15.75" customHeight="1">
      <c r="A640" s="15"/>
      <c r="B640" s="15"/>
      <c r="C640" s="15"/>
      <c r="D640" s="15"/>
      <c r="E640" s="16"/>
      <c r="F640" s="16"/>
      <c r="G640" s="15"/>
      <c r="H640" s="15"/>
      <c r="I640" s="15"/>
      <c r="J640" s="15"/>
      <c r="K640" s="15"/>
      <c r="L640" s="15"/>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row>
    <row r="641" ht="15.75" customHeight="1">
      <c r="A641" s="15"/>
      <c r="B641" s="15"/>
      <c r="C641" s="15"/>
      <c r="D641" s="15"/>
      <c r="E641" s="16"/>
      <c r="F641" s="16"/>
      <c r="G641" s="15"/>
      <c r="H641" s="15"/>
      <c r="I641" s="15"/>
      <c r="J641" s="15"/>
      <c r="K641" s="15"/>
      <c r="L641" s="15"/>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row>
    <row r="642" ht="15.75" customHeight="1">
      <c r="A642" s="15"/>
      <c r="B642" s="15"/>
      <c r="C642" s="15"/>
      <c r="D642" s="15"/>
      <c r="E642" s="16"/>
      <c r="F642" s="16"/>
      <c r="G642" s="15"/>
      <c r="H642" s="15"/>
      <c r="I642" s="15"/>
      <c r="J642" s="15"/>
      <c r="K642" s="15"/>
      <c r="L642" s="15"/>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row>
    <row r="643" ht="15.75" customHeight="1">
      <c r="A643" s="15"/>
      <c r="B643" s="15"/>
      <c r="C643" s="15"/>
      <c r="D643" s="15"/>
      <c r="E643" s="16"/>
      <c r="F643" s="16"/>
      <c r="G643" s="15"/>
      <c r="H643" s="15"/>
      <c r="I643" s="15"/>
      <c r="J643" s="15"/>
      <c r="K643" s="15"/>
      <c r="L643" s="15"/>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row>
    <row r="644" ht="15.75" customHeight="1">
      <c r="A644" s="15"/>
      <c r="B644" s="15"/>
      <c r="C644" s="15"/>
      <c r="D644" s="15"/>
      <c r="E644" s="16"/>
      <c r="F644" s="16"/>
      <c r="G644" s="15"/>
      <c r="H644" s="15"/>
      <c r="I644" s="15"/>
      <c r="J644" s="15"/>
      <c r="K644" s="15"/>
      <c r="L644" s="15"/>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row>
    <row r="645" ht="15.75" customHeight="1">
      <c r="A645" s="15"/>
      <c r="B645" s="15"/>
      <c r="C645" s="15"/>
      <c r="D645" s="15"/>
      <c r="E645" s="16"/>
      <c r="F645" s="16"/>
      <c r="G645" s="15"/>
      <c r="H645" s="15"/>
      <c r="I645" s="15"/>
      <c r="J645" s="15"/>
      <c r="K645" s="15"/>
      <c r="L645" s="15"/>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row>
    <row r="646" ht="15.75" customHeight="1">
      <c r="A646" s="15"/>
      <c r="B646" s="15"/>
      <c r="C646" s="15"/>
      <c r="D646" s="15"/>
      <c r="E646" s="16"/>
      <c r="F646" s="16"/>
      <c r="G646" s="15"/>
      <c r="H646" s="15"/>
      <c r="I646" s="15"/>
      <c r="J646" s="15"/>
      <c r="K646" s="15"/>
      <c r="L646" s="15"/>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row>
    <row r="647" ht="15.75" customHeight="1">
      <c r="A647" s="15"/>
      <c r="B647" s="15"/>
      <c r="C647" s="15"/>
      <c r="D647" s="15"/>
      <c r="E647" s="16"/>
      <c r="F647" s="16"/>
      <c r="G647" s="15"/>
      <c r="H647" s="15"/>
      <c r="I647" s="15"/>
      <c r="J647" s="15"/>
      <c r="K647" s="15"/>
      <c r="L647" s="15"/>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row>
    <row r="648" ht="15.75" customHeight="1">
      <c r="A648" s="15"/>
      <c r="B648" s="15"/>
      <c r="C648" s="15"/>
      <c r="D648" s="15"/>
      <c r="E648" s="16"/>
      <c r="F648" s="16"/>
      <c r="G648" s="15"/>
      <c r="H648" s="15"/>
      <c r="I648" s="15"/>
      <c r="J648" s="15"/>
      <c r="K648" s="15"/>
      <c r="L648" s="15"/>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row>
    <row r="649" ht="15.75" customHeight="1">
      <c r="A649" s="15"/>
      <c r="B649" s="15"/>
      <c r="C649" s="15"/>
      <c r="D649" s="15"/>
      <c r="E649" s="16"/>
      <c r="F649" s="16"/>
      <c r="G649" s="15"/>
      <c r="H649" s="15"/>
      <c r="I649" s="15"/>
      <c r="J649" s="15"/>
      <c r="K649" s="15"/>
      <c r="L649" s="15"/>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row>
    <row r="650" ht="15.75" customHeight="1">
      <c r="A650" s="15"/>
      <c r="B650" s="15"/>
      <c r="C650" s="15"/>
      <c r="D650" s="15"/>
      <c r="E650" s="16"/>
      <c r="F650" s="16"/>
      <c r="G650" s="15"/>
      <c r="H650" s="15"/>
      <c r="I650" s="15"/>
      <c r="J650" s="15"/>
      <c r="K650" s="15"/>
      <c r="L650" s="15"/>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row>
    <row r="651" ht="15.75" customHeight="1">
      <c r="A651" s="15"/>
      <c r="B651" s="15"/>
      <c r="C651" s="15"/>
      <c r="D651" s="15"/>
      <c r="E651" s="16"/>
      <c r="F651" s="16"/>
      <c r="G651" s="15"/>
      <c r="H651" s="15"/>
      <c r="I651" s="15"/>
      <c r="J651" s="15"/>
      <c r="K651" s="15"/>
      <c r="L651" s="15"/>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row>
    <row r="652" ht="15.75" customHeight="1">
      <c r="A652" s="15"/>
      <c r="B652" s="15"/>
      <c r="C652" s="15"/>
      <c r="D652" s="15"/>
      <c r="E652" s="16"/>
      <c r="F652" s="16"/>
      <c r="G652" s="15"/>
      <c r="H652" s="15"/>
      <c r="I652" s="15"/>
      <c r="J652" s="15"/>
      <c r="K652" s="15"/>
      <c r="L652" s="15"/>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row>
    <row r="653" ht="15.75" customHeight="1">
      <c r="A653" s="15"/>
      <c r="B653" s="15"/>
      <c r="C653" s="15"/>
      <c r="D653" s="15"/>
      <c r="E653" s="16"/>
      <c r="F653" s="16"/>
      <c r="G653" s="15"/>
      <c r="H653" s="15"/>
      <c r="I653" s="15"/>
      <c r="J653" s="15"/>
      <c r="K653" s="15"/>
      <c r="L653" s="15"/>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row>
    <row r="654" ht="15.75" customHeight="1">
      <c r="A654" s="15"/>
      <c r="B654" s="15"/>
      <c r="C654" s="15"/>
      <c r="D654" s="15"/>
      <c r="E654" s="16"/>
      <c r="F654" s="16"/>
      <c r="G654" s="15"/>
      <c r="H654" s="15"/>
      <c r="I654" s="15"/>
      <c r="J654" s="15"/>
      <c r="K654" s="15"/>
      <c r="L654" s="15"/>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row>
    <row r="655" ht="15.75" customHeight="1">
      <c r="A655" s="15"/>
      <c r="B655" s="15"/>
      <c r="C655" s="15"/>
      <c r="D655" s="15"/>
      <c r="E655" s="16"/>
      <c r="F655" s="16"/>
      <c r="G655" s="15"/>
      <c r="H655" s="15"/>
      <c r="I655" s="15"/>
      <c r="J655" s="15"/>
      <c r="K655" s="15"/>
      <c r="L655" s="15"/>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row>
    <row r="656" ht="15.75" customHeight="1">
      <c r="A656" s="15"/>
      <c r="B656" s="15"/>
      <c r="C656" s="15"/>
      <c r="D656" s="15"/>
      <c r="E656" s="16"/>
      <c r="F656" s="16"/>
      <c r="G656" s="15"/>
      <c r="H656" s="15"/>
      <c r="I656" s="15"/>
      <c r="J656" s="15"/>
      <c r="K656" s="15"/>
      <c r="L656" s="15"/>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row>
    <row r="657" ht="15.75" customHeight="1">
      <c r="A657" s="15"/>
      <c r="B657" s="15"/>
      <c r="C657" s="15"/>
      <c r="D657" s="15"/>
      <c r="E657" s="16"/>
      <c r="F657" s="16"/>
      <c r="G657" s="15"/>
      <c r="H657" s="15"/>
      <c r="I657" s="15"/>
      <c r="J657" s="15"/>
      <c r="K657" s="15"/>
      <c r="L657" s="15"/>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row>
    <row r="658" ht="15.75" customHeight="1">
      <c r="A658" s="15"/>
      <c r="B658" s="15"/>
      <c r="C658" s="15"/>
      <c r="D658" s="15"/>
      <c r="E658" s="16"/>
      <c r="F658" s="16"/>
      <c r="G658" s="15"/>
      <c r="H658" s="15"/>
      <c r="I658" s="15"/>
      <c r="J658" s="15"/>
      <c r="K658" s="15"/>
      <c r="L658" s="15"/>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row>
    <row r="659" ht="15.75" customHeight="1">
      <c r="A659" s="15"/>
      <c r="B659" s="15"/>
      <c r="C659" s="15"/>
      <c r="D659" s="15"/>
      <c r="E659" s="16"/>
      <c r="F659" s="16"/>
      <c r="G659" s="15"/>
      <c r="H659" s="15"/>
      <c r="I659" s="15"/>
      <c r="J659" s="15"/>
      <c r="K659" s="15"/>
      <c r="L659" s="15"/>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row>
    <row r="660" ht="15.75" customHeight="1">
      <c r="A660" s="15"/>
      <c r="B660" s="15"/>
      <c r="C660" s="15"/>
      <c r="D660" s="15"/>
      <c r="E660" s="16"/>
      <c r="F660" s="16"/>
      <c r="G660" s="15"/>
      <c r="H660" s="15"/>
      <c r="I660" s="15"/>
      <c r="J660" s="15"/>
      <c r="K660" s="15"/>
      <c r="L660" s="15"/>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row>
    <row r="661" ht="15.75" customHeight="1">
      <c r="A661" s="15"/>
      <c r="B661" s="15"/>
      <c r="C661" s="15"/>
      <c r="D661" s="15"/>
      <c r="E661" s="16"/>
      <c r="F661" s="16"/>
      <c r="G661" s="15"/>
      <c r="H661" s="15"/>
      <c r="I661" s="15"/>
      <c r="J661" s="15"/>
      <c r="K661" s="15"/>
      <c r="L661" s="15"/>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row>
    <row r="662" ht="15.75" customHeight="1">
      <c r="A662" s="15"/>
      <c r="B662" s="15"/>
      <c r="C662" s="15"/>
      <c r="D662" s="15"/>
      <c r="E662" s="16"/>
      <c r="F662" s="16"/>
      <c r="G662" s="15"/>
      <c r="H662" s="15"/>
      <c r="I662" s="15"/>
      <c r="J662" s="15"/>
      <c r="K662" s="15"/>
      <c r="L662" s="15"/>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row>
    <row r="663" ht="15.75" customHeight="1">
      <c r="A663" s="15"/>
      <c r="B663" s="15"/>
      <c r="C663" s="15"/>
      <c r="D663" s="15"/>
      <c r="E663" s="16"/>
      <c r="F663" s="16"/>
      <c r="G663" s="15"/>
      <c r="H663" s="15"/>
      <c r="I663" s="15"/>
      <c r="J663" s="15"/>
      <c r="K663" s="15"/>
      <c r="L663" s="15"/>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row>
    <row r="664" ht="15.75" customHeight="1">
      <c r="A664" s="15"/>
      <c r="B664" s="15"/>
      <c r="C664" s="15"/>
      <c r="D664" s="15"/>
      <c r="E664" s="16"/>
      <c r="F664" s="16"/>
      <c r="G664" s="15"/>
      <c r="H664" s="15"/>
      <c r="I664" s="15"/>
      <c r="J664" s="15"/>
      <c r="K664" s="15"/>
      <c r="L664" s="15"/>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row>
    <row r="665" ht="15.75" customHeight="1">
      <c r="A665" s="15"/>
      <c r="B665" s="15"/>
      <c r="C665" s="15"/>
      <c r="D665" s="15"/>
      <c r="E665" s="16"/>
      <c r="F665" s="16"/>
      <c r="G665" s="15"/>
      <c r="H665" s="15"/>
      <c r="I665" s="15"/>
      <c r="J665" s="15"/>
      <c r="K665" s="15"/>
      <c r="L665" s="15"/>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row>
    <row r="666" ht="15.75" customHeight="1">
      <c r="A666" s="15"/>
      <c r="B666" s="15"/>
      <c r="C666" s="15"/>
      <c r="D666" s="15"/>
      <c r="E666" s="16"/>
      <c r="F666" s="16"/>
      <c r="G666" s="15"/>
      <c r="H666" s="15"/>
      <c r="I666" s="15"/>
      <c r="J666" s="15"/>
      <c r="K666" s="15"/>
      <c r="L666" s="15"/>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row>
    <row r="667" ht="15.75" customHeight="1">
      <c r="A667" s="15"/>
      <c r="B667" s="15"/>
      <c r="C667" s="15"/>
      <c r="D667" s="15"/>
      <c r="E667" s="16"/>
      <c r="F667" s="16"/>
      <c r="G667" s="15"/>
      <c r="H667" s="15"/>
      <c r="I667" s="15"/>
      <c r="J667" s="15"/>
      <c r="K667" s="15"/>
      <c r="L667" s="15"/>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row>
    <row r="668" ht="15.75" customHeight="1">
      <c r="A668" s="15"/>
      <c r="B668" s="15"/>
      <c r="C668" s="15"/>
      <c r="D668" s="15"/>
      <c r="E668" s="16"/>
      <c r="F668" s="16"/>
      <c r="G668" s="15"/>
      <c r="H668" s="15"/>
      <c r="I668" s="15"/>
      <c r="J668" s="15"/>
      <c r="K668" s="15"/>
      <c r="L668" s="15"/>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row>
    <row r="669" ht="15.75" customHeight="1">
      <c r="A669" s="15"/>
      <c r="B669" s="15"/>
      <c r="C669" s="15"/>
      <c r="D669" s="15"/>
      <c r="E669" s="16"/>
      <c r="F669" s="16"/>
      <c r="G669" s="15"/>
      <c r="H669" s="15"/>
      <c r="I669" s="15"/>
      <c r="J669" s="15"/>
      <c r="K669" s="15"/>
      <c r="L669" s="15"/>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row>
    <row r="670" ht="15.75" customHeight="1">
      <c r="A670" s="15"/>
      <c r="B670" s="15"/>
      <c r="C670" s="15"/>
      <c r="D670" s="15"/>
      <c r="E670" s="16"/>
      <c r="F670" s="16"/>
      <c r="G670" s="15"/>
      <c r="H670" s="15"/>
      <c r="I670" s="15"/>
      <c r="J670" s="15"/>
      <c r="K670" s="15"/>
      <c r="L670" s="15"/>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row>
    <row r="671" ht="15.75" customHeight="1">
      <c r="A671" s="15"/>
      <c r="B671" s="15"/>
      <c r="C671" s="15"/>
      <c r="D671" s="15"/>
      <c r="E671" s="16"/>
      <c r="F671" s="16"/>
      <c r="G671" s="15"/>
      <c r="H671" s="15"/>
      <c r="I671" s="15"/>
      <c r="J671" s="15"/>
      <c r="K671" s="15"/>
      <c r="L671" s="15"/>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row>
    <row r="672" ht="15.75" customHeight="1">
      <c r="A672" s="15"/>
      <c r="B672" s="15"/>
      <c r="C672" s="15"/>
      <c r="D672" s="15"/>
      <c r="E672" s="16"/>
      <c r="F672" s="16"/>
      <c r="G672" s="15"/>
      <c r="H672" s="15"/>
      <c r="I672" s="15"/>
      <c r="J672" s="15"/>
      <c r="K672" s="15"/>
      <c r="L672" s="15"/>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row>
    <row r="673" ht="15.75" customHeight="1">
      <c r="A673" s="15"/>
      <c r="B673" s="15"/>
      <c r="C673" s="15"/>
      <c r="D673" s="15"/>
      <c r="E673" s="16"/>
      <c r="F673" s="16"/>
      <c r="G673" s="15"/>
      <c r="H673" s="15"/>
      <c r="I673" s="15"/>
      <c r="J673" s="15"/>
      <c r="K673" s="15"/>
      <c r="L673" s="15"/>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row>
    <row r="674" ht="15.75" customHeight="1">
      <c r="A674" s="15"/>
      <c r="B674" s="15"/>
      <c r="C674" s="15"/>
      <c r="D674" s="15"/>
      <c r="E674" s="16"/>
      <c r="F674" s="16"/>
      <c r="G674" s="15"/>
      <c r="H674" s="15"/>
      <c r="I674" s="15"/>
      <c r="J674" s="15"/>
      <c r="K674" s="15"/>
      <c r="L674" s="15"/>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row>
    <row r="675" ht="15.75" customHeight="1">
      <c r="A675" s="15"/>
      <c r="B675" s="15"/>
      <c r="C675" s="15"/>
      <c r="D675" s="15"/>
      <c r="E675" s="16"/>
      <c r="F675" s="16"/>
      <c r="G675" s="15"/>
      <c r="H675" s="15"/>
      <c r="I675" s="15"/>
      <c r="J675" s="15"/>
      <c r="K675" s="15"/>
      <c r="L675" s="15"/>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row>
    <row r="676" ht="15.75" customHeight="1">
      <c r="A676" s="15"/>
      <c r="B676" s="15"/>
      <c r="C676" s="15"/>
      <c r="D676" s="15"/>
      <c r="E676" s="16"/>
      <c r="F676" s="16"/>
      <c r="G676" s="15"/>
      <c r="H676" s="15"/>
      <c r="I676" s="15"/>
      <c r="J676" s="15"/>
      <c r="K676" s="15"/>
      <c r="L676" s="15"/>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row>
    <row r="677" ht="15.75" customHeight="1">
      <c r="A677" s="15"/>
      <c r="B677" s="15"/>
      <c r="C677" s="15"/>
      <c r="D677" s="15"/>
      <c r="E677" s="16"/>
      <c r="F677" s="16"/>
      <c r="G677" s="15"/>
      <c r="H677" s="15"/>
      <c r="I677" s="15"/>
      <c r="J677" s="15"/>
      <c r="K677" s="15"/>
      <c r="L677" s="15"/>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row>
    <row r="678" ht="15.75" customHeight="1">
      <c r="A678" s="15"/>
      <c r="B678" s="15"/>
      <c r="C678" s="15"/>
      <c r="D678" s="15"/>
      <c r="E678" s="16"/>
      <c r="F678" s="16"/>
      <c r="G678" s="15"/>
      <c r="H678" s="15"/>
      <c r="I678" s="15"/>
      <c r="J678" s="15"/>
      <c r="K678" s="15"/>
      <c r="L678" s="15"/>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row>
    <row r="679" ht="15.75" customHeight="1">
      <c r="A679" s="15"/>
      <c r="B679" s="15"/>
      <c r="C679" s="15"/>
      <c r="D679" s="15"/>
      <c r="E679" s="16"/>
      <c r="F679" s="16"/>
      <c r="G679" s="15"/>
      <c r="H679" s="15"/>
      <c r="I679" s="15"/>
      <c r="J679" s="15"/>
      <c r="K679" s="15"/>
      <c r="L679" s="15"/>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row>
    <row r="680" ht="15.75" customHeight="1">
      <c r="A680" s="15"/>
      <c r="B680" s="15"/>
      <c r="C680" s="15"/>
      <c r="D680" s="15"/>
      <c r="E680" s="16"/>
      <c r="F680" s="16"/>
      <c r="G680" s="15"/>
      <c r="H680" s="15"/>
      <c r="I680" s="15"/>
      <c r="J680" s="15"/>
      <c r="K680" s="15"/>
      <c r="L680" s="15"/>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row>
    <row r="681" ht="15.75" customHeight="1">
      <c r="A681" s="15"/>
      <c r="B681" s="15"/>
      <c r="C681" s="15"/>
      <c r="D681" s="15"/>
      <c r="E681" s="16"/>
      <c r="F681" s="16"/>
      <c r="G681" s="15"/>
      <c r="H681" s="15"/>
      <c r="I681" s="15"/>
      <c r="J681" s="15"/>
      <c r="K681" s="15"/>
      <c r="L681" s="15"/>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row>
    <row r="682" ht="15.75" customHeight="1">
      <c r="A682" s="15"/>
      <c r="B682" s="15"/>
      <c r="C682" s="15"/>
      <c r="D682" s="15"/>
      <c r="E682" s="16"/>
      <c r="F682" s="16"/>
      <c r="G682" s="15"/>
      <c r="H682" s="15"/>
      <c r="I682" s="15"/>
      <c r="J682" s="15"/>
      <c r="K682" s="15"/>
      <c r="L682" s="15"/>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row>
    <row r="683" ht="15.75" customHeight="1">
      <c r="A683" s="15"/>
      <c r="B683" s="15"/>
      <c r="C683" s="15"/>
      <c r="D683" s="15"/>
      <c r="E683" s="16"/>
      <c r="F683" s="16"/>
      <c r="G683" s="15"/>
      <c r="H683" s="15"/>
      <c r="I683" s="15"/>
      <c r="J683" s="15"/>
      <c r="K683" s="15"/>
      <c r="L683" s="15"/>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row>
    <row r="684" ht="15.75" customHeight="1">
      <c r="A684" s="15"/>
      <c r="B684" s="15"/>
      <c r="C684" s="15"/>
      <c r="D684" s="15"/>
      <c r="E684" s="16"/>
      <c r="F684" s="16"/>
      <c r="G684" s="15"/>
      <c r="H684" s="15"/>
      <c r="I684" s="15"/>
      <c r="J684" s="15"/>
      <c r="K684" s="15"/>
      <c r="L684" s="15"/>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row>
    <row r="685" ht="15.75" customHeight="1">
      <c r="A685" s="15"/>
      <c r="B685" s="15"/>
      <c r="C685" s="15"/>
      <c r="D685" s="15"/>
      <c r="E685" s="16"/>
      <c r="F685" s="16"/>
      <c r="G685" s="15"/>
      <c r="H685" s="15"/>
      <c r="I685" s="15"/>
      <c r="J685" s="15"/>
      <c r="K685" s="15"/>
      <c r="L685" s="15"/>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row>
    <row r="686" ht="15.75" customHeight="1">
      <c r="A686" s="15"/>
      <c r="B686" s="15"/>
      <c r="C686" s="15"/>
      <c r="D686" s="15"/>
      <c r="E686" s="16"/>
      <c r="F686" s="16"/>
      <c r="G686" s="15"/>
      <c r="H686" s="15"/>
      <c r="I686" s="15"/>
      <c r="J686" s="15"/>
      <c r="K686" s="15"/>
      <c r="L686" s="15"/>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row>
    <row r="687" ht="15.75" customHeight="1">
      <c r="A687" s="15"/>
      <c r="B687" s="15"/>
      <c r="C687" s="15"/>
      <c r="D687" s="15"/>
      <c r="E687" s="16"/>
      <c r="F687" s="16"/>
      <c r="G687" s="15"/>
      <c r="H687" s="15"/>
      <c r="I687" s="15"/>
      <c r="J687" s="15"/>
      <c r="K687" s="15"/>
      <c r="L687" s="15"/>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row>
    <row r="688" ht="15.75" customHeight="1">
      <c r="A688" s="15"/>
      <c r="B688" s="15"/>
      <c r="C688" s="15"/>
      <c r="D688" s="15"/>
      <c r="E688" s="16"/>
      <c r="F688" s="16"/>
      <c r="G688" s="15"/>
      <c r="H688" s="15"/>
      <c r="I688" s="15"/>
      <c r="J688" s="15"/>
      <c r="K688" s="15"/>
      <c r="L688" s="15"/>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row>
    <row r="689" ht="15.75" customHeight="1">
      <c r="A689" s="15"/>
      <c r="B689" s="15"/>
      <c r="C689" s="15"/>
      <c r="D689" s="15"/>
      <c r="E689" s="16"/>
      <c r="F689" s="16"/>
      <c r="G689" s="15"/>
      <c r="H689" s="15"/>
      <c r="I689" s="15"/>
      <c r="J689" s="15"/>
      <c r="K689" s="15"/>
      <c r="L689" s="15"/>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row>
    <row r="690" ht="15.75" customHeight="1">
      <c r="A690" s="15"/>
      <c r="B690" s="15"/>
      <c r="C690" s="15"/>
      <c r="D690" s="15"/>
      <c r="E690" s="16"/>
      <c r="F690" s="16"/>
      <c r="G690" s="15"/>
      <c r="H690" s="15"/>
      <c r="I690" s="15"/>
      <c r="J690" s="15"/>
      <c r="K690" s="15"/>
      <c r="L690" s="15"/>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row>
    <row r="691" ht="15.75" customHeight="1">
      <c r="A691" s="15"/>
      <c r="B691" s="15"/>
      <c r="C691" s="15"/>
      <c r="D691" s="15"/>
      <c r="E691" s="16"/>
      <c r="F691" s="16"/>
      <c r="G691" s="15"/>
      <c r="H691" s="15"/>
      <c r="I691" s="15"/>
      <c r="J691" s="15"/>
      <c r="K691" s="15"/>
      <c r="L691" s="15"/>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row>
    <row r="692" ht="15.75" customHeight="1">
      <c r="A692" s="15"/>
      <c r="B692" s="15"/>
      <c r="C692" s="15"/>
      <c r="D692" s="15"/>
      <c r="E692" s="16"/>
      <c r="F692" s="16"/>
      <c r="G692" s="15"/>
      <c r="H692" s="15"/>
      <c r="I692" s="15"/>
      <c r="J692" s="15"/>
      <c r="K692" s="15"/>
      <c r="L692" s="15"/>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row>
    <row r="693" ht="15.75" customHeight="1">
      <c r="A693" s="15"/>
      <c r="B693" s="15"/>
      <c r="C693" s="15"/>
      <c r="D693" s="15"/>
      <c r="E693" s="16"/>
      <c r="F693" s="16"/>
      <c r="G693" s="15"/>
      <c r="H693" s="15"/>
      <c r="I693" s="15"/>
      <c r="J693" s="15"/>
      <c r="K693" s="15"/>
      <c r="L693" s="15"/>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row>
    <row r="694" ht="15.75" customHeight="1">
      <c r="A694" s="15"/>
      <c r="B694" s="15"/>
      <c r="C694" s="15"/>
      <c r="D694" s="15"/>
      <c r="E694" s="16"/>
      <c r="F694" s="16"/>
      <c r="G694" s="15"/>
      <c r="H694" s="15"/>
      <c r="I694" s="15"/>
      <c r="J694" s="15"/>
      <c r="K694" s="15"/>
      <c r="L694" s="15"/>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row>
    <row r="695" ht="15.75" customHeight="1">
      <c r="A695" s="15"/>
      <c r="B695" s="15"/>
      <c r="C695" s="15"/>
      <c r="D695" s="15"/>
      <c r="E695" s="16"/>
      <c r="F695" s="16"/>
      <c r="G695" s="15"/>
      <c r="H695" s="15"/>
      <c r="I695" s="15"/>
      <c r="J695" s="15"/>
      <c r="K695" s="15"/>
      <c r="L695" s="15"/>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row>
    <row r="696" ht="15.75" customHeight="1">
      <c r="A696" s="15"/>
      <c r="B696" s="15"/>
      <c r="C696" s="15"/>
      <c r="D696" s="15"/>
      <c r="E696" s="16"/>
      <c r="F696" s="16"/>
      <c r="G696" s="15"/>
      <c r="H696" s="15"/>
      <c r="I696" s="15"/>
      <c r="J696" s="15"/>
      <c r="K696" s="15"/>
      <c r="L696" s="15"/>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row>
    <row r="697" ht="15.75" customHeight="1">
      <c r="A697" s="15"/>
      <c r="B697" s="15"/>
      <c r="C697" s="15"/>
      <c r="D697" s="15"/>
      <c r="E697" s="16"/>
      <c r="F697" s="16"/>
      <c r="G697" s="15"/>
      <c r="H697" s="15"/>
      <c r="I697" s="15"/>
      <c r="J697" s="15"/>
      <c r="K697" s="15"/>
      <c r="L697" s="15"/>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row>
    <row r="698" ht="15.75" customHeight="1">
      <c r="A698" s="15"/>
      <c r="B698" s="15"/>
      <c r="C698" s="15"/>
      <c r="D698" s="15"/>
      <c r="E698" s="16"/>
      <c r="F698" s="16"/>
      <c r="G698" s="15"/>
      <c r="H698" s="15"/>
      <c r="I698" s="15"/>
      <c r="J698" s="15"/>
      <c r="K698" s="15"/>
      <c r="L698" s="15"/>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row>
    <row r="699" ht="15.75" customHeight="1">
      <c r="A699" s="15"/>
      <c r="B699" s="15"/>
      <c r="C699" s="15"/>
      <c r="D699" s="15"/>
      <c r="E699" s="16"/>
      <c r="F699" s="16"/>
      <c r="G699" s="15"/>
      <c r="H699" s="15"/>
      <c r="I699" s="15"/>
      <c r="J699" s="15"/>
      <c r="K699" s="15"/>
      <c r="L699" s="15"/>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row>
    <row r="700" ht="15.75" customHeight="1">
      <c r="A700" s="15"/>
      <c r="B700" s="15"/>
      <c r="C700" s="15"/>
      <c r="D700" s="15"/>
      <c r="E700" s="16"/>
      <c r="F700" s="16"/>
      <c r="G700" s="15"/>
      <c r="H700" s="15"/>
      <c r="I700" s="15"/>
      <c r="J700" s="15"/>
      <c r="K700" s="15"/>
      <c r="L700" s="15"/>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row>
    <row r="701" ht="15.75" customHeight="1">
      <c r="A701" s="15"/>
      <c r="B701" s="15"/>
      <c r="C701" s="15"/>
      <c r="D701" s="15"/>
      <c r="E701" s="16"/>
      <c r="F701" s="16"/>
      <c r="G701" s="15"/>
      <c r="H701" s="15"/>
      <c r="I701" s="15"/>
      <c r="J701" s="15"/>
      <c r="K701" s="15"/>
      <c r="L701" s="15"/>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row>
    <row r="702" ht="15.75" customHeight="1">
      <c r="A702" s="15"/>
      <c r="B702" s="15"/>
      <c r="C702" s="15"/>
      <c r="D702" s="15"/>
      <c r="E702" s="16"/>
      <c r="F702" s="16"/>
      <c r="G702" s="15"/>
      <c r="H702" s="15"/>
      <c r="I702" s="15"/>
      <c r="J702" s="15"/>
      <c r="K702" s="15"/>
      <c r="L702" s="15"/>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row>
    <row r="703" ht="15.75" customHeight="1">
      <c r="A703" s="15"/>
      <c r="B703" s="15"/>
      <c r="C703" s="15"/>
      <c r="D703" s="15"/>
      <c r="E703" s="16"/>
      <c r="F703" s="16"/>
      <c r="G703" s="15"/>
      <c r="H703" s="15"/>
      <c r="I703" s="15"/>
      <c r="J703" s="15"/>
      <c r="K703" s="15"/>
      <c r="L703" s="15"/>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row>
    <row r="704" ht="15.75" customHeight="1">
      <c r="A704" s="15"/>
      <c r="B704" s="15"/>
      <c r="C704" s="15"/>
      <c r="D704" s="15"/>
      <c r="E704" s="16"/>
      <c r="F704" s="16"/>
      <c r="G704" s="15"/>
      <c r="H704" s="15"/>
      <c r="I704" s="15"/>
      <c r="J704" s="15"/>
      <c r="K704" s="15"/>
      <c r="L704" s="15"/>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row>
    <row r="705" ht="15.75" customHeight="1">
      <c r="A705" s="15"/>
      <c r="B705" s="15"/>
      <c r="C705" s="15"/>
      <c r="D705" s="15"/>
      <c r="E705" s="16"/>
      <c r="F705" s="16"/>
      <c r="G705" s="15"/>
      <c r="H705" s="15"/>
      <c r="I705" s="15"/>
      <c r="J705" s="15"/>
      <c r="K705" s="15"/>
      <c r="L705" s="15"/>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row>
    <row r="706" ht="15.75" customHeight="1">
      <c r="A706" s="15"/>
      <c r="B706" s="15"/>
      <c r="C706" s="15"/>
      <c r="D706" s="15"/>
      <c r="E706" s="16"/>
      <c r="F706" s="16"/>
      <c r="G706" s="15"/>
      <c r="H706" s="15"/>
      <c r="I706" s="15"/>
      <c r="J706" s="15"/>
      <c r="K706" s="15"/>
      <c r="L706" s="15"/>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row>
    <row r="707" ht="15.75" customHeight="1">
      <c r="A707" s="15"/>
      <c r="B707" s="15"/>
      <c r="C707" s="15"/>
      <c r="D707" s="15"/>
      <c r="E707" s="16"/>
      <c r="F707" s="16"/>
      <c r="G707" s="15"/>
      <c r="H707" s="15"/>
      <c r="I707" s="15"/>
      <c r="J707" s="15"/>
      <c r="K707" s="15"/>
      <c r="L707" s="15"/>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row>
    <row r="708" ht="15.75" customHeight="1">
      <c r="A708" s="15"/>
      <c r="B708" s="15"/>
      <c r="C708" s="15"/>
      <c r="D708" s="15"/>
      <c r="E708" s="16"/>
      <c r="F708" s="16"/>
      <c r="G708" s="15"/>
      <c r="H708" s="15"/>
      <c r="I708" s="15"/>
      <c r="J708" s="15"/>
      <c r="K708" s="15"/>
      <c r="L708" s="15"/>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row>
    <row r="709" ht="15.75" customHeight="1">
      <c r="A709" s="15"/>
      <c r="B709" s="15"/>
      <c r="C709" s="15"/>
      <c r="D709" s="15"/>
      <c r="E709" s="16"/>
      <c r="F709" s="16"/>
      <c r="G709" s="15"/>
      <c r="H709" s="15"/>
      <c r="I709" s="15"/>
      <c r="J709" s="15"/>
      <c r="K709" s="15"/>
      <c r="L709" s="15"/>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row>
    <row r="710" ht="15.75" customHeight="1">
      <c r="A710" s="15"/>
      <c r="B710" s="15"/>
      <c r="C710" s="15"/>
      <c r="D710" s="15"/>
      <c r="E710" s="16"/>
      <c r="F710" s="16"/>
      <c r="G710" s="15"/>
      <c r="H710" s="15"/>
      <c r="I710" s="15"/>
      <c r="J710" s="15"/>
      <c r="K710" s="15"/>
      <c r="L710" s="15"/>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row>
    <row r="711" ht="15.75" customHeight="1">
      <c r="A711" s="15"/>
      <c r="B711" s="15"/>
      <c r="C711" s="15"/>
      <c r="D711" s="15"/>
      <c r="E711" s="16"/>
      <c r="F711" s="16"/>
      <c r="G711" s="15"/>
      <c r="H711" s="15"/>
      <c r="I711" s="15"/>
      <c r="J711" s="15"/>
      <c r="K711" s="15"/>
      <c r="L711" s="15"/>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row>
    <row r="712" ht="15.75" customHeight="1">
      <c r="A712" s="15"/>
      <c r="B712" s="15"/>
      <c r="C712" s="15"/>
      <c r="D712" s="15"/>
      <c r="E712" s="16"/>
      <c r="F712" s="16"/>
      <c r="G712" s="15"/>
      <c r="H712" s="15"/>
      <c r="I712" s="15"/>
      <c r="J712" s="15"/>
      <c r="K712" s="15"/>
      <c r="L712" s="15"/>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row>
    <row r="713" ht="15.75" customHeight="1">
      <c r="A713" s="15"/>
      <c r="B713" s="15"/>
      <c r="C713" s="15"/>
      <c r="D713" s="15"/>
      <c r="E713" s="16"/>
      <c r="F713" s="16"/>
      <c r="G713" s="15"/>
      <c r="H713" s="15"/>
      <c r="I713" s="15"/>
      <c r="J713" s="15"/>
      <c r="K713" s="15"/>
      <c r="L713" s="15"/>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row>
    <row r="714" ht="15.75" customHeight="1">
      <c r="A714" s="15"/>
      <c r="B714" s="15"/>
      <c r="C714" s="15"/>
      <c r="D714" s="15"/>
      <c r="E714" s="16"/>
      <c r="F714" s="16"/>
      <c r="G714" s="15"/>
      <c r="H714" s="15"/>
      <c r="I714" s="15"/>
      <c r="J714" s="15"/>
      <c r="K714" s="15"/>
      <c r="L714" s="15"/>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row>
    <row r="715" ht="15.75" customHeight="1">
      <c r="A715" s="15"/>
      <c r="B715" s="15"/>
      <c r="C715" s="15"/>
      <c r="D715" s="15"/>
      <c r="E715" s="16"/>
      <c r="F715" s="16"/>
      <c r="G715" s="15"/>
      <c r="H715" s="15"/>
      <c r="I715" s="15"/>
      <c r="J715" s="15"/>
      <c r="K715" s="15"/>
      <c r="L715" s="15"/>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row>
    <row r="716" ht="15.75" customHeight="1">
      <c r="A716" s="15"/>
      <c r="B716" s="15"/>
      <c r="C716" s="15"/>
      <c r="D716" s="15"/>
      <c r="E716" s="16"/>
      <c r="F716" s="16"/>
      <c r="G716" s="15"/>
      <c r="H716" s="15"/>
      <c r="I716" s="15"/>
      <c r="J716" s="15"/>
      <c r="K716" s="15"/>
      <c r="L716" s="15"/>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row>
    <row r="717" ht="15.75" customHeight="1">
      <c r="A717" s="15"/>
      <c r="B717" s="15"/>
      <c r="C717" s="15"/>
      <c r="D717" s="15"/>
      <c r="E717" s="16"/>
      <c r="F717" s="16"/>
      <c r="G717" s="15"/>
      <c r="H717" s="15"/>
      <c r="I717" s="15"/>
      <c r="J717" s="15"/>
      <c r="K717" s="15"/>
      <c r="L717" s="15"/>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row>
    <row r="718" ht="15.75" customHeight="1">
      <c r="A718" s="15"/>
      <c r="B718" s="15"/>
      <c r="C718" s="15"/>
      <c r="D718" s="15"/>
      <c r="E718" s="16"/>
      <c r="F718" s="16"/>
      <c r="G718" s="15"/>
      <c r="H718" s="15"/>
      <c r="I718" s="15"/>
      <c r="J718" s="15"/>
      <c r="K718" s="15"/>
      <c r="L718" s="15"/>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row>
    <row r="719" ht="15.75" customHeight="1">
      <c r="A719" s="15"/>
      <c r="B719" s="15"/>
      <c r="C719" s="15"/>
      <c r="D719" s="15"/>
      <c r="E719" s="16"/>
      <c r="F719" s="16"/>
      <c r="G719" s="15"/>
      <c r="H719" s="15"/>
      <c r="I719" s="15"/>
      <c r="J719" s="15"/>
      <c r="K719" s="15"/>
      <c r="L719" s="15"/>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row>
    <row r="720" ht="15.75" customHeight="1">
      <c r="A720" s="15"/>
      <c r="B720" s="15"/>
      <c r="C720" s="15"/>
      <c r="D720" s="15"/>
      <c r="E720" s="16"/>
      <c r="F720" s="16"/>
      <c r="G720" s="15"/>
      <c r="H720" s="15"/>
      <c r="I720" s="15"/>
      <c r="J720" s="15"/>
      <c r="K720" s="15"/>
      <c r="L720" s="15"/>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row>
    <row r="721" ht="15.75" customHeight="1">
      <c r="A721" s="15"/>
      <c r="B721" s="15"/>
      <c r="C721" s="15"/>
      <c r="D721" s="15"/>
      <c r="E721" s="16"/>
      <c r="F721" s="16"/>
      <c r="G721" s="15"/>
      <c r="H721" s="15"/>
      <c r="I721" s="15"/>
      <c r="J721" s="15"/>
      <c r="K721" s="15"/>
      <c r="L721" s="15"/>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row>
    <row r="722" ht="15.75" customHeight="1">
      <c r="A722" s="15"/>
      <c r="B722" s="15"/>
      <c r="C722" s="15"/>
      <c r="D722" s="15"/>
      <c r="E722" s="16"/>
      <c r="F722" s="16"/>
      <c r="G722" s="15"/>
      <c r="H722" s="15"/>
      <c r="I722" s="15"/>
      <c r="J722" s="15"/>
      <c r="K722" s="15"/>
      <c r="L722" s="15"/>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row>
    <row r="723" ht="15.75" customHeight="1">
      <c r="A723" s="15"/>
      <c r="B723" s="15"/>
      <c r="C723" s="15"/>
      <c r="D723" s="15"/>
      <c r="E723" s="16"/>
      <c r="F723" s="16"/>
      <c r="G723" s="15"/>
      <c r="H723" s="15"/>
      <c r="I723" s="15"/>
      <c r="J723" s="15"/>
      <c r="K723" s="15"/>
      <c r="L723" s="15"/>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row>
    <row r="724" ht="15.75" customHeight="1">
      <c r="A724" s="15"/>
      <c r="B724" s="15"/>
      <c r="C724" s="15"/>
      <c r="D724" s="15"/>
      <c r="E724" s="16"/>
      <c r="F724" s="16"/>
      <c r="G724" s="15"/>
      <c r="H724" s="15"/>
      <c r="I724" s="15"/>
      <c r="J724" s="15"/>
      <c r="K724" s="15"/>
      <c r="L724" s="15"/>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row>
    <row r="725" ht="15.75" customHeight="1">
      <c r="A725" s="15"/>
      <c r="B725" s="15"/>
      <c r="C725" s="15"/>
      <c r="D725" s="15"/>
      <c r="E725" s="16"/>
      <c r="F725" s="16"/>
      <c r="G725" s="15"/>
      <c r="H725" s="15"/>
      <c r="I725" s="15"/>
      <c r="J725" s="15"/>
      <c r="K725" s="15"/>
      <c r="L725" s="15"/>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row>
    <row r="726" ht="15.75" customHeight="1">
      <c r="A726" s="15"/>
      <c r="B726" s="15"/>
      <c r="C726" s="15"/>
      <c r="D726" s="15"/>
      <c r="E726" s="16"/>
      <c r="F726" s="16"/>
      <c r="G726" s="15"/>
      <c r="H726" s="15"/>
      <c r="I726" s="15"/>
      <c r="J726" s="15"/>
      <c r="K726" s="15"/>
      <c r="L726" s="15"/>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row>
    <row r="727" ht="15.75" customHeight="1">
      <c r="A727" s="15"/>
      <c r="B727" s="15"/>
      <c r="C727" s="15"/>
      <c r="D727" s="15"/>
      <c r="E727" s="16"/>
      <c r="F727" s="16"/>
      <c r="G727" s="15"/>
      <c r="H727" s="15"/>
      <c r="I727" s="15"/>
      <c r="J727" s="15"/>
      <c r="K727" s="15"/>
      <c r="L727" s="15"/>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row>
    <row r="728" ht="15.75" customHeight="1">
      <c r="A728" s="15"/>
      <c r="B728" s="15"/>
      <c r="C728" s="15"/>
      <c r="D728" s="15"/>
      <c r="E728" s="16"/>
      <c r="F728" s="16"/>
      <c r="G728" s="15"/>
      <c r="H728" s="15"/>
      <c r="I728" s="15"/>
      <c r="J728" s="15"/>
      <c r="K728" s="15"/>
      <c r="L728" s="15"/>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row>
    <row r="729" ht="15.75" customHeight="1">
      <c r="A729" s="15"/>
      <c r="B729" s="15"/>
      <c r="C729" s="15"/>
      <c r="D729" s="15"/>
      <c r="E729" s="16"/>
      <c r="F729" s="16"/>
      <c r="G729" s="15"/>
      <c r="H729" s="15"/>
      <c r="I729" s="15"/>
      <c r="J729" s="15"/>
      <c r="K729" s="15"/>
      <c r="L729" s="15"/>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row>
    <row r="730" ht="15.75" customHeight="1">
      <c r="A730" s="15"/>
      <c r="B730" s="15"/>
      <c r="C730" s="15"/>
      <c r="D730" s="15"/>
      <c r="E730" s="16"/>
      <c r="F730" s="16"/>
      <c r="G730" s="15"/>
      <c r="H730" s="15"/>
      <c r="I730" s="15"/>
      <c r="J730" s="15"/>
      <c r="K730" s="15"/>
      <c r="L730" s="15"/>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row>
    <row r="731" ht="15.75" customHeight="1">
      <c r="A731" s="15"/>
      <c r="B731" s="15"/>
      <c r="C731" s="15"/>
      <c r="D731" s="15"/>
      <c r="E731" s="16"/>
      <c r="F731" s="16"/>
      <c r="G731" s="15"/>
      <c r="H731" s="15"/>
      <c r="I731" s="15"/>
      <c r="J731" s="15"/>
      <c r="K731" s="15"/>
      <c r="L731" s="15"/>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row>
    <row r="732" ht="15.75" customHeight="1">
      <c r="A732" s="15"/>
      <c r="B732" s="15"/>
      <c r="C732" s="15"/>
      <c r="D732" s="15"/>
      <c r="E732" s="16"/>
      <c r="F732" s="16"/>
      <c r="G732" s="15"/>
      <c r="H732" s="15"/>
      <c r="I732" s="15"/>
      <c r="J732" s="15"/>
      <c r="K732" s="15"/>
      <c r="L732" s="15"/>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row>
    <row r="733" ht="15.75" customHeight="1">
      <c r="A733" s="15"/>
      <c r="B733" s="15"/>
      <c r="C733" s="15"/>
      <c r="D733" s="15"/>
      <c r="E733" s="16"/>
      <c r="F733" s="16"/>
      <c r="G733" s="15"/>
      <c r="H733" s="15"/>
      <c r="I733" s="15"/>
      <c r="J733" s="15"/>
      <c r="K733" s="15"/>
      <c r="L733" s="15"/>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row>
    <row r="734" ht="15.75" customHeight="1">
      <c r="A734" s="15"/>
      <c r="B734" s="15"/>
      <c r="C734" s="15"/>
      <c r="D734" s="15"/>
      <c r="E734" s="16"/>
      <c r="F734" s="16"/>
      <c r="G734" s="15"/>
      <c r="H734" s="15"/>
      <c r="I734" s="15"/>
      <c r="J734" s="15"/>
      <c r="K734" s="15"/>
      <c r="L734" s="15"/>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row>
    <row r="735" ht="15.75" customHeight="1">
      <c r="A735" s="15"/>
      <c r="B735" s="15"/>
      <c r="C735" s="15"/>
      <c r="D735" s="15"/>
      <c r="E735" s="16"/>
      <c r="F735" s="16"/>
      <c r="G735" s="15"/>
      <c r="H735" s="15"/>
      <c r="I735" s="15"/>
      <c r="J735" s="15"/>
      <c r="K735" s="15"/>
      <c r="L735" s="15"/>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row>
    <row r="736" ht="15.75" customHeight="1">
      <c r="A736" s="15"/>
      <c r="B736" s="15"/>
      <c r="C736" s="15"/>
      <c r="D736" s="15"/>
      <c r="E736" s="16"/>
      <c r="F736" s="16"/>
      <c r="G736" s="15"/>
      <c r="H736" s="15"/>
      <c r="I736" s="15"/>
      <c r="J736" s="15"/>
      <c r="K736" s="15"/>
      <c r="L736" s="15"/>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row>
    <row r="737" ht="15.75" customHeight="1">
      <c r="A737" s="15"/>
      <c r="B737" s="15"/>
      <c r="C737" s="15"/>
      <c r="D737" s="15"/>
      <c r="E737" s="16"/>
      <c r="F737" s="16"/>
      <c r="G737" s="15"/>
      <c r="H737" s="15"/>
      <c r="I737" s="15"/>
      <c r="J737" s="15"/>
      <c r="K737" s="15"/>
      <c r="L737" s="15"/>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row>
    <row r="738" ht="15.75" customHeight="1">
      <c r="A738" s="15"/>
      <c r="B738" s="15"/>
      <c r="C738" s="15"/>
      <c r="D738" s="15"/>
      <c r="E738" s="16"/>
      <c r="F738" s="16"/>
      <c r="G738" s="15"/>
      <c r="H738" s="15"/>
      <c r="I738" s="15"/>
      <c r="J738" s="15"/>
      <c r="K738" s="15"/>
      <c r="L738" s="15"/>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row>
    <row r="739" ht="15.75" customHeight="1">
      <c r="A739" s="15"/>
      <c r="B739" s="15"/>
      <c r="C739" s="15"/>
      <c r="D739" s="15"/>
      <c r="E739" s="16"/>
      <c r="F739" s="16"/>
      <c r="G739" s="15"/>
      <c r="H739" s="15"/>
      <c r="I739" s="15"/>
      <c r="J739" s="15"/>
      <c r="K739" s="15"/>
      <c r="L739" s="15"/>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row>
    <row r="740" ht="15.75" customHeight="1">
      <c r="A740" s="15"/>
      <c r="B740" s="15"/>
      <c r="C740" s="15"/>
      <c r="D740" s="15"/>
      <c r="E740" s="16"/>
      <c r="F740" s="16"/>
      <c r="G740" s="15"/>
      <c r="H740" s="15"/>
      <c r="I740" s="15"/>
      <c r="J740" s="15"/>
      <c r="K740" s="15"/>
      <c r="L740" s="15"/>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row>
    <row r="741" ht="15.75" customHeight="1">
      <c r="A741" s="15"/>
      <c r="B741" s="15"/>
      <c r="C741" s="15"/>
      <c r="D741" s="15"/>
      <c r="E741" s="16"/>
      <c r="F741" s="16"/>
      <c r="G741" s="15"/>
      <c r="H741" s="15"/>
      <c r="I741" s="15"/>
      <c r="J741" s="15"/>
      <c r="K741" s="15"/>
      <c r="L741" s="15"/>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row>
    <row r="742" ht="15.75" customHeight="1">
      <c r="A742" s="15"/>
      <c r="B742" s="15"/>
      <c r="C742" s="15"/>
      <c r="D742" s="15"/>
      <c r="E742" s="16"/>
      <c r="F742" s="16"/>
      <c r="G742" s="15"/>
      <c r="H742" s="15"/>
      <c r="I742" s="15"/>
      <c r="J742" s="15"/>
      <c r="K742" s="15"/>
      <c r="L742" s="15"/>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row>
    <row r="743" ht="15.75" customHeight="1">
      <c r="A743" s="15"/>
      <c r="B743" s="15"/>
      <c r="C743" s="15"/>
      <c r="D743" s="15"/>
      <c r="E743" s="16"/>
      <c r="F743" s="16"/>
      <c r="G743" s="15"/>
      <c r="H743" s="15"/>
      <c r="I743" s="15"/>
      <c r="J743" s="15"/>
      <c r="K743" s="15"/>
      <c r="L743" s="15"/>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row>
    <row r="744" ht="15.75" customHeight="1">
      <c r="A744" s="15"/>
      <c r="B744" s="15"/>
      <c r="C744" s="15"/>
      <c r="D744" s="15"/>
      <c r="E744" s="16"/>
      <c r="F744" s="16"/>
      <c r="G744" s="15"/>
      <c r="H744" s="15"/>
      <c r="I744" s="15"/>
      <c r="J744" s="15"/>
      <c r="K744" s="15"/>
      <c r="L744" s="15"/>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row>
    <row r="745" ht="15.75" customHeight="1">
      <c r="A745" s="15"/>
      <c r="B745" s="15"/>
      <c r="C745" s="15"/>
      <c r="D745" s="15"/>
      <c r="E745" s="16"/>
      <c r="F745" s="16"/>
      <c r="G745" s="15"/>
      <c r="H745" s="15"/>
      <c r="I745" s="15"/>
      <c r="J745" s="15"/>
      <c r="K745" s="15"/>
      <c r="L745" s="15"/>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row>
    <row r="746" ht="15.75" customHeight="1">
      <c r="A746" s="15"/>
      <c r="B746" s="15"/>
      <c r="C746" s="15"/>
      <c r="D746" s="15"/>
      <c r="E746" s="16"/>
      <c r="F746" s="16"/>
      <c r="G746" s="15"/>
      <c r="H746" s="15"/>
      <c r="I746" s="15"/>
      <c r="J746" s="15"/>
      <c r="K746" s="15"/>
      <c r="L746" s="15"/>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row>
    <row r="747" ht="15.75" customHeight="1">
      <c r="A747" s="15"/>
      <c r="B747" s="15"/>
      <c r="C747" s="15"/>
      <c r="D747" s="15"/>
      <c r="E747" s="16"/>
      <c r="F747" s="16"/>
      <c r="G747" s="15"/>
      <c r="H747" s="15"/>
      <c r="I747" s="15"/>
      <c r="J747" s="15"/>
      <c r="K747" s="15"/>
      <c r="L747" s="15"/>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row>
    <row r="748" ht="15.75" customHeight="1">
      <c r="A748" s="15"/>
      <c r="B748" s="15"/>
      <c r="C748" s="15"/>
      <c r="D748" s="15"/>
      <c r="E748" s="16"/>
      <c r="F748" s="16"/>
      <c r="G748" s="15"/>
      <c r="H748" s="15"/>
      <c r="I748" s="15"/>
      <c r="J748" s="15"/>
      <c r="K748" s="15"/>
      <c r="L748" s="15"/>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row>
    <row r="749" ht="15.75" customHeight="1">
      <c r="A749" s="15"/>
      <c r="B749" s="15"/>
      <c r="C749" s="15"/>
      <c r="D749" s="15"/>
      <c r="E749" s="16"/>
      <c r="F749" s="16"/>
      <c r="G749" s="15"/>
      <c r="H749" s="15"/>
      <c r="I749" s="15"/>
      <c r="J749" s="15"/>
      <c r="K749" s="15"/>
      <c r="L749" s="15"/>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row>
    <row r="750" ht="15.75" customHeight="1">
      <c r="A750" s="15"/>
      <c r="B750" s="15"/>
      <c r="C750" s="15"/>
      <c r="D750" s="15"/>
      <c r="E750" s="16"/>
      <c r="F750" s="16"/>
      <c r="G750" s="15"/>
      <c r="H750" s="15"/>
      <c r="I750" s="15"/>
      <c r="J750" s="15"/>
      <c r="K750" s="15"/>
      <c r="L750" s="15"/>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row>
    <row r="751" ht="15.75" customHeight="1">
      <c r="A751" s="15"/>
      <c r="B751" s="15"/>
      <c r="C751" s="15"/>
      <c r="D751" s="15"/>
      <c r="E751" s="16"/>
      <c r="F751" s="16"/>
      <c r="G751" s="15"/>
      <c r="H751" s="15"/>
      <c r="I751" s="15"/>
      <c r="J751" s="15"/>
      <c r="K751" s="15"/>
      <c r="L751" s="15"/>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row>
    <row r="752" ht="15.75" customHeight="1">
      <c r="A752" s="15"/>
      <c r="B752" s="15"/>
      <c r="C752" s="15"/>
      <c r="D752" s="15"/>
      <c r="E752" s="16"/>
      <c r="F752" s="16"/>
      <c r="G752" s="15"/>
      <c r="H752" s="15"/>
      <c r="I752" s="15"/>
      <c r="J752" s="15"/>
      <c r="K752" s="15"/>
      <c r="L752" s="15"/>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row>
    <row r="753" ht="15.75" customHeight="1">
      <c r="A753" s="15"/>
      <c r="B753" s="15"/>
      <c r="C753" s="15"/>
      <c r="D753" s="15"/>
      <c r="E753" s="16"/>
      <c r="F753" s="16"/>
      <c r="G753" s="15"/>
      <c r="H753" s="15"/>
      <c r="I753" s="15"/>
      <c r="J753" s="15"/>
      <c r="K753" s="15"/>
      <c r="L753" s="15"/>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row>
    <row r="754" ht="15.75" customHeight="1">
      <c r="A754" s="15"/>
      <c r="B754" s="15"/>
      <c r="C754" s="15"/>
      <c r="D754" s="15"/>
      <c r="E754" s="16"/>
      <c r="F754" s="16"/>
      <c r="G754" s="15"/>
      <c r="H754" s="15"/>
      <c r="I754" s="15"/>
      <c r="J754" s="15"/>
      <c r="K754" s="15"/>
      <c r="L754" s="15"/>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row>
    <row r="755" ht="15.75" customHeight="1">
      <c r="A755" s="15"/>
      <c r="B755" s="15"/>
      <c r="C755" s="15"/>
      <c r="D755" s="15"/>
      <c r="E755" s="16"/>
      <c r="F755" s="16"/>
      <c r="G755" s="15"/>
      <c r="H755" s="15"/>
      <c r="I755" s="15"/>
      <c r="J755" s="15"/>
      <c r="K755" s="15"/>
      <c r="L755" s="15"/>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row>
    <row r="756" ht="15.75" customHeight="1">
      <c r="A756" s="15"/>
      <c r="B756" s="15"/>
      <c r="C756" s="15"/>
      <c r="D756" s="15"/>
      <c r="E756" s="16"/>
      <c r="F756" s="16"/>
      <c r="G756" s="15"/>
      <c r="H756" s="15"/>
      <c r="I756" s="15"/>
      <c r="J756" s="15"/>
      <c r="K756" s="15"/>
      <c r="L756" s="15"/>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row>
    <row r="757" ht="15.75" customHeight="1">
      <c r="A757" s="15"/>
      <c r="B757" s="15"/>
      <c r="C757" s="15"/>
      <c r="D757" s="15"/>
      <c r="E757" s="16"/>
      <c r="F757" s="16"/>
      <c r="G757" s="15"/>
      <c r="H757" s="15"/>
      <c r="I757" s="15"/>
      <c r="J757" s="15"/>
      <c r="K757" s="15"/>
      <c r="L757" s="15"/>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row>
    <row r="758" ht="15.75" customHeight="1">
      <c r="A758" s="15"/>
      <c r="B758" s="15"/>
      <c r="C758" s="15"/>
      <c r="D758" s="15"/>
      <c r="E758" s="16"/>
      <c r="F758" s="16"/>
      <c r="G758" s="15"/>
      <c r="H758" s="15"/>
      <c r="I758" s="15"/>
      <c r="J758" s="15"/>
      <c r="K758" s="15"/>
      <c r="L758" s="15"/>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row>
    <row r="759" ht="15.75" customHeight="1">
      <c r="A759" s="15"/>
      <c r="B759" s="15"/>
      <c r="C759" s="15"/>
      <c r="D759" s="15"/>
      <c r="E759" s="16"/>
      <c r="F759" s="16"/>
      <c r="G759" s="15"/>
      <c r="H759" s="15"/>
      <c r="I759" s="15"/>
      <c r="J759" s="15"/>
      <c r="K759" s="15"/>
      <c r="L759" s="15"/>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row>
    <row r="760" ht="15.75" customHeight="1">
      <c r="A760" s="15"/>
      <c r="B760" s="15"/>
      <c r="C760" s="15"/>
      <c r="D760" s="15"/>
      <c r="E760" s="16"/>
      <c r="F760" s="16"/>
      <c r="G760" s="15"/>
      <c r="H760" s="15"/>
      <c r="I760" s="15"/>
      <c r="J760" s="15"/>
      <c r="K760" s="15"/>
      <c r="L760" s="15"/>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row>
    <row r="761" ht="15.75" customHeight="1">
      <c r="A761" s="15"/>
      <c r="B761" s="15"/>
      <c r="C761" s="15"/>
      <c r="D761" s="15"/>
      <c r="E761" s="16"/>
      <c r="F761" s="16"/>
      <c r="G761" s="15"/>
      <c r="H761" s="15"/>
      <c r="I761" s="15"/>
      <c r="J761" s="15"/>
      <c r="K761" s="15"/>
      <c r="L761" s="15"/>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row>
    <row r="762" ht="15.75" customHeight="1">
      <c r="A762" s="15"/>
      <c r="B762" s="15"/>
      <c r="C762" s="15"/>
      <c r="D762" s="15"/>
      <c r="E762" s="16"/>
      <c r="F762" s="16"/>
      <c r="G762" s="15"/>
      <c r="H762" s="15"/>
      <c r="I762" s="15"/>
      <c r="J762" s="15"/>
      <c r="K762" s="15"/>
      <c r="L762" s="15"/>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row>
    <row r="763" ht="15.75" customHeight="1">
      <c r="A763" s="15"/>
      <c r="B763" s="15"/>
      <c r="C763" s="15"/>
      <c r="D763" s="15"/>
      <c r="E763" s="16"/>
      <c r="F763" s="16"/>
      <c r="G763" s="15"/>
      <c r="H763" s="15"/>
      <c r="I763" s="15"/>
      <c r="J763" s="15"/>
      <c r="K763" s="15"/>
      <c r="L763" s="15"/>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row>
    <row r="764" ht="15.75" customHeight="1">
      <c r="A764" s="15"/>
      <c r="B764" s="15"/>
      <c r="C764" s="15"/>
      <c r="D764" s="15"/>
      <c r="E764" s="16"/>
      <c r="F764" s="16"/>
      <c r="G764" s="15"/>
      <c r="H764" s="15"/>
      <c r="I764" s="15"/>
      <c r="J764" s="15"/>
      <c r="K764" s="15"/>
      <c r="L764" s="15"/>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row>
    <row r="765" ht="15.75" customHeight="1">
      <c r="A765" s="15"/>
      <c r="B765" s="15"/>
      <c r="C765" s="15"/>
      <c r="D765" s="15"/>
      <c r="E765" s="16"/>
      <c r="F765" s="16"/>
      <c r="G765" s="15"/>
      <c r="H765" s="15"/>
      <c r="I765" s="15"/>
      <c r="J765" s="15"/>
      <c r="K765" s="15"/>
      <c r="L765" s="15"/>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row>
    <row r="766" ht="15.75" customHeight="1">
      <c r="A766" s="15"/>
      <c r="B766" s="15"/>
      <c r="C766" s="15"/>
      <c r="D766" s="15"/>
      <c r="E766" s="16"/>
      <c r="F766" s="16"/>
      <c r="G766" s="15"/>
      <c r="H766" s="15"/>
      <c r="I766" s="15"/>
      <c r="J766" s="15"/>
      <c r="K766" s="15"/>
      <c r="L766" s="15"/>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row>
    <row r="767" ht="15.75" customHeight="1">
      <c r="A767" s="15"/>
      <c r="B767" s="15"/>
      <c r="C767" s="15"/>
      <c r="D767" s="15"/>
      <c r="E767" s="16"/>
      <c r="F767" s="16"/>
      <c r="G767" s="15"/>
      <c r="H767" s="15"/>
      <c r="I767" s="15"/>
      <c r="J767" s="15"/>
      <c r="K767" s="15"/>
      <c r="L767" s="15"/>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row>
    <row r="768" ht="15.75" customHeight="1">
      <c r="A768" s="15"/>
      <c r="B768" s="15"/>
      <c r="C768" s="15"/>
      <c r="D768" s="15"/>
      <c r="E768" s="16"/>
      <c r="F768" s="16"/>
      <c r="G768" s="15"/>
      <c r="H768" s="15"/>
      <c r="I768" s="15"/>
      <c r="J768" s="15"/>
      <c r="K768" s="15"/>
      <c r="L768" s="15"/>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row>
    <row r="769" ht="15.75" customHeight="1">
      <c r="A769" s="15"/>
      <c r="B769" s="15"/>
      <c r="C769" s="15"/>
      <c r="D769" s="15"/>
      <c r="E769" s="16"/>
      <c r="F769" s="16"/>
      <c r="G769" s="15"/>
      <c r="H769" s="15"/>
      <c r="I769" s="15"/>
      <c r="J769" s="15"/>
      <c r="K769" s="15"/>
      <c r="L769" s="15"/>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row>
    <row r="770" ht="15.75" customHeight="1">
      <c r="A770" s="15"/>
      <c r="B770" s="15"/>
      <c r="C770" s="15"/>
      <c r="D770" s="15"/>
      <c r="E770" s="16"/>
      <c r="F770" s="16"/>
      <c r="G770" s="15"/>
      <c r="H770" s="15"/>
      <c r="I770" s="15"/>
      <c r="J770" s="15"/>
      <c r="K770" s="15"/>
      <c r="L770" s="15"/>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row>
    <row r="771" ht="15.75" customHeight="1">
      <c r="A771" s="15"/>
      <c r="B771" s="15"/>
      <c r="C771" s="15"/>
      <c r="D771" s="15"/>
      <c r="E771" s="16"/>
      <c r="F771" s="16"/>
      <c r="G771" s="15"/>
      <c r="H771" s="15"/>
      <c r="I771" s="15"/>
      <c r="J771" s="15"/>
      <c r="K771" s="15"/>
      <c r="L771" s="15"/>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row>
    <row r="772" ht="15.75" customHeight="1">
      <c r="A772" s="15"/>
      <c r="B772" s="15"/>
      <c r="C772" s="15"/>
      <c r="D772" s="15"/>
      <c r="E772" s="16"/>
      <c r="F772" s="16"/>
      <c r="G772" s="15"/>
      <c r="H772" s="15"/>
      <c r="I772" s="15"/>
      <c r="J772" s="15"/>
      <c r="K772" s="15"/>
      <c r="L772" s="15"/>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row>
    <row r="773" ht="15.75" customHeight="1">
      <c r="A773" s="15"/>
      <c r="B773" s="15"/>
      <c r="C773" s="15"/>
      <c r="D773" s="15"/>
      <c r="E773" s="16"/>
      <c r="F773" s="16"/>
      <c r="G773" s="15"/>
      <c r="H773" s="15"/>
      <c r="I773" s="15"/>
      <c r="J773" s="15"/>
      <c r="K773" s="15"/>
      <c r="L773" s="15"/>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row>
    <row r="774" ht="15.75" customHeight="1">
      <c r="A774" s="15"/>
      <c r="B774" s="15"/>
      <c r="C774" s="15"/>
      <c r="D774" s="15"/>
      <c r="E774" s="16"/>
      <c r="F774" s="16"/>
      <c r="G774" s="15"/>
      <c r="H774" s="15"/>
      <c r="I774" s="15"/>
      <c r="J774" s="15"/>
      <c r="K774" s="15"/>
      <c r="L774" s="15"/>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row>
    <row r="775" ht="15.75" customHeight="1">
      <c r="A775" s="15"/>
      <c r="B775" s="15"/>
      <c r="C775" s="15"/>
      <c r="D775" s="15"/>
      <c r="E775" s="16"/>
      <c r="F775" s="16"/>
      <c r="G775" s="15"/>
      <c r="H775" s="15"/>
      <c r="I775" s="15"/>
      <c r="J775" s="15"/>
      <c r="K775" s="15"/>
      <c r="L775" s="15"/>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row>
    <row r="776" ht="15.75" customHeight="1">
      <c r="A776" s="15"/>
      <c r="B776" s="15"/>
      <c r="C776" s="15"/>
      <c r="D776" s="15"/>
      <c r="E776" s="16"/>
      <c r="F776" s="16"/>
      <c r="G776" s="15"/>
      <c r="H776" s="15"/>
      <c r="I776" s="15"/>
      <c r="J776" s="15"/>
      <c r="K776" s="15"/>
      <c r="L776" s="15"/>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row>
    <row r="777" ht="15.75" customHeight="1">
      <c r="A777" s="15"/>
      <c r="B777" s="15"/>
      <c r="C777" s="15"/>
      <c r="D777" s="15"/>
      <c r="E777" s="16"/>
      <c r="F777" s="16"/>
      <c r="G777" s="15"/>
      <c r="H777" s="15"/>
      <c r="I777" s="15"/>
      <c r="J777" s="15"/>
      <c r="K777" s="15"/>
      <c r="L777" s="15"/>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row>
    <row r="778" ht="15.75" customHeight="1">
      <c r="A778" s="15"/>
      <c r="B778" s="15"/>
      <c r="C778" s="15"/>
      <c r="D778" s="15"/>
      <c r="E778" s="16"/>
      <c r="F778" s="16"/>
      <c r="G778" s="15"/>
      <c r="H778" s="15"/>
      <c r="I778" s="15"/>
      <c r="J778" s="15"/>
      <c r="K778" s="15"/>
      <c r="L778" s="15"/>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row>
    <row r="779" ht="15.75" customHeight="1">
      <c r="A779" s="15"/>
      <c r="B779" s="15"/>
      <c r="C779" s="15"/>
      <c r="D779" s="15"/>
      <c r="E779" s="16"/>
      <c r="F779" s="16"/>
      <c r="G779" s="15"/>
      <c r="H779" s="15"/>
      <c r="I779" s="15"/>
      <c r="J779" s="15"/>
      <c r="K779" s="15"/>
      <c r="L779" s="15"/>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row>
    <row r="780" ht="15.75" customHeight="1">
      <c r="A780" s="15"/>
      <c r="B780" s="15"/>
      <c r="C780" s="15"/>
      <c r="D780" s="15"/>
      <c r="E780" s="16"/>
      <c r="F780" s="16"/>
      <c r="G780" s="15"/>
      <c r="H780" s="15"/>
      <c r="I780" s="15"/>
      <c r="J780" s="15"/>
      <c r="K780" s="15"/>
      <c r="L780" s="15"/>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row>
    <row r="781" ht="15.75" customHeight="1">
      <c r="A781" s="15"/>
      <c r="B781" s="15"/>
      <c r="C781" s="15"/>
      <c r="D781" s="15"/>
      <c r="E781" s="16"/>
      <c r="F781" s="16"/>
      <c r="G781" s="15"/>
      <c r="H781" s="15"/>
      <c r="I781" s="15"/>
      <c r="J781" s="15"/>
      <c r="K781" s="15"/>
      <c r="L781" s="15"/>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row>
    <row r="782" ht="15.75" customHeight="1">
      <c r="A782" s="15"/>
      <c r="B782" s="15"/>
      <c r="C782" s="15"/>
      <c r="D782" s="15"/>
      <c r="E782" s="16"/>
      <c r="F782" s="16"/>
      <c r="G782" s="15"/>
      <c r="H782" s="15"/>
      <c r="I782" s="15"/>
      <c r="J782" s="15"/>
      <c r="K782" s="15"/>
      <c r="L782" s="15"/>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row>
    <row r="783" ht="15.75" customHeight="1">
      <c r="A783" s="15"/>
      <c r="B783" s="15"/>
      <c r="C783" s="15"/>
      <c r="D783" s="15"/>
      <c r="E783" s="16"/>
      <c r="F783" s="16"/>
      <c r="G783" s="15"/>
      <c r="H783" s="15"/>
      <c r="I783" s="15"/>
      <c r="J783" s="15"/>
      <c r="K783" s="15"/>
      <c r="L783" s="15"/>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row>
    <row r="784" ht="15.75" customHeight="1">
      <c r="A784" s="15"/>
      <c r="B784" s="15"/>
      <c r="C784" s="15"/>
      <c r="D784" s="15"/>
      <c r="E784" s="16"/>
      <c r="F784" s="16"/>
      <c r="G784" s="15"/>
      <c r="H784" s="15"/>
      <c r="I784" s="15"/>
      <c r="J784" s="15"/>
      <c r="K784" s="15"/>
      <c r="L784" s="15"/>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row>
    <row r="785" ht="15.75" customHeight="1">
      <c r="A785" s="15"/>
      <c r="B785" s="15"/>
      <c r="C785" s="15"/>
      <c r="D785" s="15"/>
      <c r="E785" s="16"/>
      <c r="F785" s="16"/>
      <c r="G785" s="15"/>
      <c r="H785" s="15"/>
      <c r="I785" s="15"/>
      <c r="J785" s="15"/>
      <c r="K785" s="15"/>
      <c r="L785" s="15"/>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row>
    <row r="786" ht="15.75" customHeight="1">
      <c r="A786" s="15"/>
      <c r="B786" s="15"/>
      <c r="C786" s="15"/>
      <c r="D786" s="15"/>
      <c r="E786" s="16"/>
      <c r="F786" s="16"/>
      <c r="G786" s="15"/>
      <c r="H786" s="15"/>
      <c r="I786" s="15"/>
      <c r="J786" s="15"/>
      <c r="K786" s="15"/>
      <c r="L786" s="15"/>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row>
    <row r="787" ht="15.75" customHeight="1">
      <c r="A787" s="15"/>
      <c r="B787" s="15"/>
      <c r="C787" s="15"/>
      <c r="D787" s="15"/>
      <c r="E787" s="16"/>
      <c r="F787" s="16"/>
      <c r="G787" s="15"/>
      <c r="H787" s="15"/>
      <c r="I787" s="15"/>
      <c r="J787" s="15"/>
      <c r="K787" s="15"/>
      <c r="L787" s="15"/>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row>
    <row r="788" ht="15.75" customHeight="1">
      <c r="A788" s="15"/>
      <c r="B788" s="15"/>
      <c r="C788" s="15"/>
      <c r="D788" s="15"/>
      <c r="E788" s="16"/>
      <c r="F788" s="16"/>
      <c r="G788" s="15"/>
      <c r="H788" s="15"/>
      <c r="I788" s="15"/>
      <c r="J788" s="15"/>
      <c r="K788" s="15"/>
      <c r="L788" s="15"/>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row>
    <row r="789" ht="15.75" customHeight="1">
      <c r="A789" s="15"/>
      <c r="B789" s="15"/>
      <c r="C789" s="15"/>
      <c r="D789" s="15"/>
      <c r="E789" s="16"/>
      <c r="F789" s="16"/>
      <c r="G789" s="15"/>
      <c r="H789" s="15"/>
      <c r="I789" s="15"/>
      <c r="J789" s="15"/>
      <c r="K789" s="15"/>
      <c r="L789" s="15"/>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row>
    <row r="790" ht="15.75" customHeight="1">
      <c r="A790" s="15"/>
      <c r="B790" s="15"/>
      <c r="C790" s="15"/>
      <c r="D790" s="15"/>
      <c r="E790" s="16"/>
      <c r="F790" s="16"/>
      <c r="G790" s="15"/>
      <c r="H790" s="15"/>
      <c r="I790" s="15"/>
      <c r="J790" s="15"/>
      <c r="K790" s="15"/>
      <c r="L790" s="15"/>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row>
    <row r="791" ht="15.75" customHeight="1">
      <c r="A791" s="15"/>
      <c r="B791" s="15"/>
      <c r="C791" s="15"/>
      <c r="D791" s="15"/>
      <c r="E791" s="16"/>
      <c r="F791" s="16"/>
      <c r="G791" s="15"/>
      <c r="H791" s="15"/>
      <c r="I791" s="15"/>
      <c r="J791" s="15"/>
      <c r="K791" s="15"/>
      <c r="L791" s="15"/>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row>
    <row r="792" ht="15.75" customHeight="1">
      <c r="A792" s="15"/>
      <c r="B792" s="15"/>
      <c r="C792" s="15"/>
      <c r="D792" s="15"/>
      <c r="E792" s="16"/>
      <c r="F792" s="16"/>
      <c r="G792" s="15"/>
      <c r="H792" s="15"/>
      <c r="I792" s="15"/>
      <c r="J792" s="15"/>
      <c r="K792" s="15"/>
      <c r="L792" s="15"/>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row>
    <row r="793" ht="15.75" customHeight="1">
      <c r="A793" s="15"/>
      <c r="B793" s="15"/>
      <c r="C793" s="15"/>
      <c r="D793" s="15"/>
      <c r="E793" s="16"/>
      <c r="F793" s="16"/>
      <c r="G793" s="15"/>
      <c r="H793" s="15"/>
      <c r="I793" s="15"/>
      <c r="J793" s="15"/>
      <c r="K793" s="15"/>
      <c r="L793" s="15"/>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row>
    <row r="794" ht="15.75" customHeight="1">
      <c r="A794" s="15"/>
      <c r="B794" s="15"/>
      <c r="C794" s="15"/>
      <c r="D794" s="15"/>
      <c r="E794" s="16"/>
      <c r="F794" s="16"/>
      <c r="G794" s="15"/>
      <c r="H794" s="15"/>
      <c r="I794" s="15"/>
      <c r="J794" s="15"/>
      <c r="K794" s="15"/>
      <c r="L794" s="15"/>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row>
    <row r="795" ht="15.75" customHeight="1">
      <c r="A795" s="15"/>
      <c r="B795" s="15"/>
      <c r="C795" s="15"/>
      <c r="D795" s="15"/>
      <c r="E795" s="16"/>
      <c r="F795" s="16"/>
      <c r="G795" s="15"/>
      <c r="H795" s="15"/>
      <c r="I795" s="15"/>
      <c r="J795" s="15"/>
      <c r="K795" s="15"/>
      <c r="L795" s="15"/>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row>
    <row r="796" ht="15.75" customHeight="1">
      <c r="A796" s="15"/>
      <c r="B796" s="15"/>
      <c r="C796" s="15"/>
      <c r="D796" s="15"/>
      <c r="E796" s="16"/>
      <c r="F796" s="16"/>
      <c r="G796" s="15"/>
      <c r="H796" s="15"/>
      <c r="I796" s="15"/>
      <c r="J796" s="15"/>
      <c r="K796" s="15"/>
      <c r="L796" s="15"/>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row>
    <row r="797" ht="15.75" customHeight="1">
      <c r="A797" s="15"/>
      <c r="B797" s="15"/>
      <c r="C797" s="15"/>
      <c r="D797" s="15"/>
      <c r="E797" s="16"/>
      <c r="F797" s="16"/>
      <c r="G797" s="15"/>
      <c r="H797" s="15"/>
      <c r="I797" s="15"/>
      <c r="J797" s="15"/>
      <c r="K797" s="15"/>
      <c r="L797" s="15"/>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row>
    <row r="798" ht="15.75" customHeight="1">
      <c r="A798" s="15"/>
      <c r="B798" s="15"/>
      <c r="C798" s="15"/>
      <c r="D798" s="15"/>
      <c r="E798" s="16"/>
      <c r="F798" s="16"/>
      <c r="G798" s="15"/>
      <c r="H798" s="15"/>
      <c r="I798" s="15"/>
      <c r="J798" s="15"/>
      <c r="K798" s="15"/>
      <c r="L798" s="15"/>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row>
    <row r="799" ht="15.75" customHeight="1">
      <c r="A799" s="15"/>
      <c r="B799" s="15"/>
      <c r="C799" s="15"/>
      <c r="D799" s="15"/>
      <c r="E799" s="16"/>
      <c r="F799" s="16"/>
      <c r="G799" s="15"/>
      <c r="H799" s="15"/>
      <c r="I799" s="15"/>
      <c r="J799" s="15"/>
      <c r="K799" s="15"/>
      <c r="L799" s="15"/>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row>
    <row r="800" ht="15.75" customHeight="1">
      <c r="A800" s="15"/>
      <c r="B800" s="15"/>
      <c r="C800" s="15"/>
      <c r="D800" s="15"/>
      <c r="E800" s="16"/>
      <c r="F800" s="16"/>
      <c r="G800" s="15"/>
      <c r="H800" s="15"/>
      <c r="I800" s="15"/>
      <c r="J800" s="15"/>
      <c r="K800" s="15"/>
      <c r="L800" s="15"/>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row>
    <row r="801" ht="15.75" customHeight="1">
      <c r="A801" s="15"/>
      <c r="B801" s="15"/>
      <c r="C801" s="15"/>
      <c r="D801" s="15"/>
      <c r="E801" s="16"/>
      <c r="F801" s="16"/>
      <c r="G801" s="15"/>
      <c r="H801" s="15"/>
      <c r="I801" s="15"/>
      <c r="J801" s="15"/>
      <c r="K801" s="15"/>
      <c r="L801" s="15"/>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row>
    <row r="802" ht="15.75" customHeight="1">
      <c r="A802" s="15"/>
      <c r="B802" s="15"/>
      <c r="C802" s="15"/>
      <c r="D802" s="15"/>
      <c r="E802" s="16"/>
      <c r="F802" s="16"/>
      <c r="G802" s="15"/>
      <c r="H802" s="15"/>
      <c r="I802" s="15"/>
      <c r="J802" s="15"/>
      <c r="K802" s="15"/>
      <c r="L802" s="15"/>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row>
    <row r="803" ht="15.75" customHeight="1">
      <c r="A803" s="15"/>
      <c r="B803" s="15"/>
      <c r="C803" s="15"/>
      <c r="D803" s="15"/>
      <c r="E803" s="16"/>
      <c r="F803" s="16"/>
      <c r="G803" s="15"/>
      <c r="H803" s="15"/>
      <c r="I803" s="15"/>
      <c r="J803" s="15"/>
      <c r="K803" s="15"/>
      <c r="L803" s="15"/>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row>
    <row r="804" ht="15.75" customHeight="1">
      <c r="A804" s="15"/>
      <c r="B804" s="15"/>
      <c r="C804" s="15"/>
      <c r="D804" s="15"/>
      <c r="E804" s="16"/>
      <c r="F804" s="16"/>
      <c r="G804" s="15"/>
      <c r="H804" s="15"/>
      <c r="I804" s="15"/>
      <c r="J804" s="15"/>
      <c r="K804" s="15"/>
      <c r="L804" s="15"/>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row>
    <row r="805" ht="15.75" customHeight="1">
      <c r="A805" s="15"/>
      <c r="B805" s="15"/>
      <c r="C805" s="15"/>
      <c r="D805" s="15"/>
      <c r="E805" s="16"/>
      <c r="F805" s="16"/>
      <c r="G805" s="15"/>
      <c r="H805" s="15"/>
      <c r="I805" s="15"/>
      <c r="J805" s="15"/>
      <c r="K805" s="15"/>
      <c r="L805" s="15"/>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row>
    <row r="806" ht="15.75" customHeight="1">
      <c r="A806" s="15"/>
      <c r="B806" s="15"/>
      <c r="C806" s="15"/>
      <c r="D806" s="15"/>
      <c r="E806" s="16"/>
      <c r="F806" s="16"/>
      <c r="G806" s="15"/>
      <c r="H806" s="15"/>
      <c r="I806" s="15"/>
      <c r="J806" s="15"/>
      <c r="K806" s="15"/>
      <c r="L806" s="15"/>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row>
    <row r="807" ht="15.75" customHeight="1">
      <c r="A807" s="15"/>
      <c r="B807" s="15"/>
      <c r="C807" s="15"/>
      <c r="D807" s="15"/>
      <c r="E807" s="16"/>
      <c r="F807" s="16"/>
      <c r="G807" s="15"/>
      <c r="H807" s="15"/>
      <c r="I807" s="15"/>
      <c r="J807" s="15"/>
      <c r="K807" s="15"/>
      <c r="L807" s="15"/>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row>
    <row r="808" ht="15.75" customHeight="1">
      <c r="A808" s="15"/>
      <c r="B808" s="15"/>
      <c r="C808" s="15"/>
      <c r="D808" s="15"/>
      <c r="E808" s="16"/>
      <c r="F808" s="16"/>
      <c r="G808" s="15"/>
      <c r="H808" s="15"/>
      <c r="I808" s="15"/>
      <c r="J808" s="15"/>
      <c r="K808" s="15"/>
      <c r="L808" s="15"/>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row>
    <row r="809" ht="15.75" customHeight="1">
      <c r="A809" s="15"/>
      <c r="B809" s="15"/>
      <c r="C809" s="15"/>
      <c r="D809" s="15"/>
      <c r="E809" s="16"/>
      <c r="F809" s="16"/>
      <c r="G809" s="15"/>
      <c r="H809" s="15"/>
      <c r="I809" s="15"/>
      <c r="J809" s="15"/>
      <c r="K809" s="15"/>
      <c r="L809" s="15"/>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row>
    <row r="810" ht="15.75" customHeight="1">
      <c r="A810" s="15"/>
      <c r="B810" s="15"/>
      <c r="C810" s="15"/>
      <c r="D810" s="15"/>
      <c r="E810" s="16"/>
      <c r="F810" s="16"/>
      <c r="G810" s="15"/>
      <c r="H810" s="15"/>
      <c r="I810" s="15"/>
      <c r="J810" s="15"/>
      <c r="K810" s="15"/>
      <c r="L810" s="15"/>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row>
    <row r="811" ht="15.75" customHeight="1">
      <c r="A811" s="15"/>
      <c r="B811" s="15"/>
      <c r="C811" s="15"/>
      <c r="D811" s="15"/>
      <c r="E811" s="16"/>
      <c r="F811" s="16"/>
      <c r="G811" s="15"/>
      <c r="H811" s="15"/>
      <c r="I811" s="15"/>
      <c r="J811" s="15"/>
      <c r="K811" s="15"/>
      <c r="L811" s="15"/>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row>
    <row r="812" ht="15.75" customHeight="1">
      <c r="A812" s="15"/>
      <c r="B812" s="15"/>
      <c r="C812" s="15"/>
      <c r="D812" s="15"/>
      <c r="E812" s="16"/>
      <c r="F812" s="16"/>
      <c r="G812" s="15"/>
      <c r="H812" s="15"/>
      <c r="I812" s="15"/>
      <c r="J812" s="15"/>
      <c r="K812" s="15"/>
      <c r="L812" s="15"/>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row>
    <row r="813" ht="15.75" customHeight="1">
      <c r="A813" s="15"/>
      <c r="B813" s="15"/>
      <c r="C813" s="15"/>
      <c r="D813" s="15"/>
      <c r="E813" s="16"/>
      <c r="F813" s="16"/>
      <c r="G813" s="15"/>
      <c r="H813" s="15"/>
      <c r="I813" s="15"/>
      <c r="J813" s="15"/>
      <c r="K813" s="15"/>
      <c r="L813" s="15"/>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row>
    <row r="814" ht="15.75" customHeight="1">
      <c r="A814" s="15"/>
      <c r="B814" s="15"/>
      <c r="C814" s="15"/>
      <c r="D814" s="15"/>
      <c r="E814" s="16"/>
      <c r="F814" s="16"/>
      <c r="G814" s="15"/>
      <c r="H814" s="15"/>
      <c r="I814" s="15"/>
      <c r="J814" s="15"/>
      <c r="K814" s="15"/>
      <c r="L814" s="15"/>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row>
    <row r="815" ht="15.75" customHeight="1">
      <c r="A815" s="15"/>
      <c r="B815" s="15"/>
      <c r="C815" s="15"/>
      <c r="D815" s="15"/>
      <c r="E815" s="16"/>
      <c r="F815" s="16"/>
      <c r="G815" s="15"/>
      <c r="H815" s="15"/>
      <c r="I815" s="15"/>
      <c r="J815" s="15"/>
      <c r="K815" s="15"/>
      <c r="L815" s="15"/>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row>
    <row r="816" ht="15.75" customHeight="1">
      <c r="A816" s="15"/>
      <c r="B816" s="15"/>
      <c r="C816" s="15"/>
      <c r="D816" s="15"/>
      <c r="E816" s="16"/>
      <c r="F816" s="16"/>
      <c r="G816" s="15"/>
      <c r="H816" s="15"/>
      <c r="I816" s="15"/>
      <c r="J816" s="15"/>
      <c r="K816" s="15"/>
      <c r="L816" s="15"/>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row>
    <row r="817" ht="15.75" customHeight="1">
      <c r="A817" s="15"/>
      <c r="B817" s="15"/>
      <c r="C817" s="15"/>
      <c r="D817" s="15"/>
      <c r="E817" s="16"/>
      <c r="F817" s="16"/>
      <c r="G817" s="15"/>
      <c r="H817" s="15"/>
      <c r="I817" s="15"/>
      <c r="J817" s="15"/>
      <c r="K817" s="15"/>
      <c r="L817" s="15"/>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row>
    <row r="818" ht="15.75" customHeight="1">
      <c r="A818" s="15"/>
      <c r="B818" s="15"/>
      <c r="C818" s="15"/>
      <c r="D818" s="15"/>
      <c r="E818" s="16"/>
      <c r="F818" s="16"/>
      <c r="G818" s="15"/>
      <c r="H818" s="15"/>
      <c r="I818" s="15"/>
      <c r="J818" s="15"/>
      <c r="K818" s="15"/>
      <c r="L818" s="15"/>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row>
    <row r="819" ht="15.75" customHeight="1">
      <c r="A819" s="15"/>
      <c r="B819" s="15"/>
      <c r="C819" s="15"/>
      <c r="D819" s="15"/>
      <c r="E819" s="16"/>
      <c r="F819" s="16"/>
      <c r="G819" s="15"/>
      <c r="H819" s="15"/>
      <c r="I819" s="15"/>
      <c r="J819" s="15"/>
      <c r="K819" s="15"/>
      <c r="L819" s="15"/>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row>
    <row r="820" ht="15.75" customHeight="1">
      <c r="A820" s="15"/>
      <c r="B820" s="15"/>
      <c r="C820" s="15"/>
      <c r="D820" s="15"/>
      <c r="E820" s="16"/>
      <c r="F820" s="16"/>
      <c r="G820" s="15"/>
      <c r="H820" s="15"/>
      <c r="I820" s="15"/>
      <c r="J820" s="15"/>
      <c r="K820" s="15"/>
      <c r="L820" s="15"/>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row>
    <row r="821" ht="15.75" customHeight="1">
      <c r="A821" s="15"/>
      <c r="B821" s="15"/>
      <c r="C821" s="15"/>
      <c r="D821" s="15"/>
      <c r="E821" s="16"/>
      <c r="F821" s="16"/>
      <c r="G821" s="15"/>
      <c r="H821" s="15"/>
      <c r="I821" s="15"/>
      <c r="J821" s="15"/>
      <c r="K821" s="15"/>
      <c r="L821" s="15"/>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row>
    <row r="822" ht="15.75" customHeight="1">
      <c r="A822" s="15"/>
      <c r="B822" s="15"/>
      <c r="C822" s="15"/>
      <c r="D822" s="15"/>
      <c r="E822" s="16"/>
      <c r="F822" s="16"/>
      <c r="G822" s="15"/>
      <c r="H822" s="15"/>
      <c r="I822" s="15"/>
      <c r="J822" s="15"/>
      <c r="K822" s="15"/>
      <c r="L822" s="15"/>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row>
    <row r="823" ht="15.75" customHeight="1">
      <c r="A823" s="15"/>
      <c r="B823" s="15"/>
      <c r="C823" s="15"/>
      <c r="D823" s="15"/>
      <c r="E823" s="16"/>
      <c r="F823" s="16"/>
      <c r="G823" s="15"/>
      <c r="H823" s="15"/>
      <c r="I823" s="15"/>
      <c r="J823" s="15"/>
      <c r="K823" s="15"/>
      <c r="L823" s="15"/>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row>
    <row r="824" ht="15.75" customHeight="1">
      <c r="A824" s="15"/>
      <c r="B824" s="15"/>
      <c r="C824" s="15"/>
      <c r="D824" s="15"/>
      <c r="E824" s="16"/>
      <c r="F824" s="16"/>
      <c r="G824" s="15"/>
      <c r="H824" s="15"/>
      <c r="I824" s="15"/>
      <c r="J824" s="15"/>
      <c r="K824" s="15"/>
      <c r="L824" s="15"/>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row>
    <row r="825" ht="15.75" customHeight="1">
      <c r="A825" s="15"/>
      <c r="B825" s="15"/>
      <c r="C825" s="15"/>
      <c r="D825" s="15"/>
      <c r="E825" s="16"/>
      <c r="F825" s="16"/>
      <c r="G825" s="15"/>
      <c r="H825" s="15"/>
      <c r="I825" s="15"/>
      <c r="J825" s="15"/>
      <c r="K825" s="15"/>
      <c r="L825" s="15"/>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row>
    <row r="826" ht="15.75" customHeight="1">
      <c r="A826" s="15"/>
      <c r="B826" s="15"/>
      <c r="C826" s="15"/>
      <c r="D826" s="15"/>
      <c r="E826" s="16"/>
      <c r="F826" s="16"/>
      <c r="G826" s="15"/>
      <c r="H826" s="15"/>
      <c r="I826" s="15"/>
      <c r="J826" s="15"/>
      <c r="K826" s="15"/>
      <c r="L826" s="15"/>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row>
    <row r="827" ht="15.75" customHeight="1">
      <c r="A827" s="15"/>
      <c r="B827" s="15"/>
      <c r="C827" s="15"/>
      <c r="D827" s="15"/>
      <c r="E827" s="16"/>
      <c r="F827" s="16"/>
      <c r="G827" s="15"/>
      <c r="H827" s="15"/>
      <c r="I827" s="15"/>
      <c r="J827" s="15"/>
      <c r="K827" s="15"/>
      <c r="L827" s="15"/>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row>
    <row r="828" ht="15.75" customHeight="1">
      <c r="A828" s="15"/>
      <c r="B828" s="15"/>
      <c r="C828" s="15"/>
      <c r="D828" s="15"/>
      <c r="E828" s="16"/>
      <c r="F828" s="16"/>
      <c r="G828" s="15"/>
      <c r="H828" s="15"/>
      <c r="I828" s="15"/>
      <c r="J828" s="15"/>
      <c r="K828" s="15"/>
      <c r="L828" s="15"/>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row>
    <row r="829" ht="15.75" customHeight="1">
      <c r="A829" s="15"/>
      <c r="B829" s="15"/>
      <c r="C829" s="15"/>
      <c r="D829" s="15"/>
      <c r="E829" s="16"/>
      <c r="F829" s="16"/>
      <c r="G829" s="15"/>
      <c r="H829" s="15"/>
      <c r="I829" s="15"/>
      <c r="J829" s="15"/>
      <c r="K829" s="15"/>
      <c r="L829" s="15"/>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row>
    <row r="830" ht="15.75" customHeight="1">
      <c r="A830" s="15"/>
      <c r="B830" s="15"/>
      <c r="C830" s="15"/>
      <c r="D830" s="15"/>
      <c r="E830" s="16"/>
      <c r="F830" s="16"/>
      <c r="G830" s="15"/>
      <c r="H830" s="15"/>
      <c r="I830" s="15"/>
      <c r="J830" s="15"/>
      <c r="K830" s="15"/>
      <c r="L830" s="15"/>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row>
    <row r="831" ht="15.75" customHeight="1">
      <c r="A831" s="15"/>
      <c r="B831" s="15"/>
      <c r="C831" s="15"/>
      <c r="D831" s="15"/>
      <c r="E831" s="16"/>
      <c r="F831" s="16"/>
      <c r="G831" s="15"/>
      <c r="H831" s="15"/>
      <c r="I831" s="15"/>
      <c r="J831" s="15"/>
      <c r="K831" s="15"/>
      <c r="L831" s="15"/>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row>
    <row r="832" ht="15.75" customHeight="1">
      <c r="A832" s="15"/>
      <c r="B832" s="15"/>
      <c r="C832" s="15"/>
      <c r="D832" s="15"/>
      <c r="E832" s="16"/>
      <c r="F832" s="16"/>
      <c r="G832" s="15"/>
      <c r="H832" s="15"/>
      <c r="I832" s="15"/>
      <c r="J832" s="15"/>
      <c r="K832" s="15"/>
      <c r="L832" s="15"/>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row>
    <row r="833" ht="15.75" customHeight="1">
      <c r="A833" s="15"/>
      <c r="B833" s="15"/>
      <c r="C833" s="15"/>
      <c r="D833" s="15"/>
      <c r="E833" s="16"/>
      <c r="F833" s="16"/>
      <c r="G833" s="15"/>
      <c r="H833" s="15"/>
      <c r="I833" s="15"/>
      <c r="J833" s="15"/>
      <c r="K833" s="15"/>
      <c r="L833" s="15"/>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row>
    <row r="834" ht="15.75" customHeight="1">
      <c r="A834" s="15"/>
      <c r="B834" s="15"/>
      <c r="C834" s="15"/>
      <c r="D834" s="15"/>
      <c r="E834" s="16"/>
      <c r="F834" s="16"/>
      <c r="G834" s="15"/>
      <c r="H834" s="15"/>
      <c r="I834" s="15"/>
      <c r="J834" s="15"/>
      <c r="K834" s="15"/>
      <c r="L834" s="15"/>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row>
    <row r="835" ht="15.75" customHeight="1">
      <c r="A835" s="15"/>
      <c r="B835" s="15"/>
      <c r="C835" s="15"/>
      <c r="D835" s="15"/>
      <c r="E835" s="16"/>
      <c r="F835" s="16"/>
      <c r="G835" s="15"/>
      <c r="H835" s="15"/>
      <c r="I835" s="15"/>
      <c r="J835" s="15"/>
      <c r="K835" s="15"/>
      <c r="L835" s="15"/>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row>
    <row r="836" ht="15.75" customHeight="1">
      <c r="A836" s="15"/>
      <c r="B836" s="15"/>
      <c r="C836" s="15"/>
      <c r="D836" s="15"/>
      <c r="E836" s="16"/>
      <c r="F836" s="16"/>
      <c r="G836" s="15"/>
      <c r="H836" s="15"/>
      <c r="I836" s="15"/>
      <c r="J836" s="15"/>
      <c r="K836" s="15"/>
      <c r="L836" s="15"/>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row>
    <row r="837" ht="15.75" customHeight="1">
      <c r="A837" s="15"/>
      <c r="B837" s="15"/>
      <c r="C837" s="15"/>
      <c r="D837" s="15"/>
      <c r="E837" s="16"/>
      <c r="F837" s="16"/>
      <c r="G837" s="15"/>
      <c r="H837" s="15"/>
      <c r="I837" s="15"/>
      <c r="J837" s="15"/>
      <c r="K837" s="15"/>
      <c r="L837" s="15"/>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row>
    <row r="838" ht="15.75" customHeight="1">
      <c r="A838" s="15"/>
      <c r="B838" s="15"/>
      <c r="C838" s="15"/>
      <c r="D838" s="15"/>
      <c r="E838" s="16"/>
      <c r="F838" s="16"/>
      <c r="G838" s="15"/>
      <c r="H838" s="15"/>
      <c r="I838" s="15"/>
      <c r="J838" s="15"/>
      <c r="K838" s="15"/>
      <c r="L838" s="15"/>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row>
    <row r="839" ht="15.75" customHeight="1">
      <c r="A839" s="15"/>
      <c r="B839" s="15"/>
      <c r="C839" s="15"/>
      <c r="D839" s="15"/>
      <c r="E839" s="16"/>
      <c r="F839" s="16"/>
      <c r="G839" s="15"/>
      <c r="H839" s="15"/>
      <c r="I839" s="15"/>
      <c r="J839" s="15"/>
      <c r="K839" s="15"/>
      <c r="L839" s="15"/>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row>
    <row r="840" ht="15.75" customHeight="1">
      <c r="A840" s="15"/>
      <c r="B840" s="15"/>
      <c r="C840" s="15"/>
      <c r="D840" s="15"/>
      <c r="E840" s="16"/>
      <c r="F840" s="16"/>
      <c r="G840" s="15"/>
      <c r="H840" s="15"/>
      <c r="I840" s="15"/>
      <c r="J840" s="15"/>
      <c r="K840" s="15"/>
      <c r="L840" s="15"/>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row>
    <row r="841" ht="15.75" customHeight="1">
      <c r="A841" s="15"/>
      <c r="B841" s="15"/>
      <c r="C841" s="15"/>
      <c r="D841" s="15"/>
      <c r="E841" s="16"/>
      <c r="F841" s="16"/>
      <c r="G841" s="15"/>
      <c r="H841" s="15"/>
      <c r="I841" s="15"/>
      <c r="J841" s="15"/>
      <c r="K841" s="15"/>
      <c r="L841" s="15"/>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row>
    <row r="842" ht="15.75" customHeight="1">
      <c r="A842" s="15"/>
      <c r="B842" s="15"/>
      <c r="C842" s="15"/>
      <c r="D842" s="15"/>
      <c r="E842" s="16"/>
      <c r="F842" s="16"/>
      <c r="G842" s="15"/>
      <c r="H842" s="15"/>
      <c r="I842" s="15"/>
      <c r="J842" s="15"/>
      <c r="K842" s="15"/>
      <c r="L842" s="15"/>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row>
    <row r="843" ht="15.75" customHeight="1">
      <c r="A843" s="15"/>
      <c r="B843" s="15"/>
      <c r="C843" s="15"/>
      <c r="D843" s="15"/>
      <c r="E843" s="16"/>
      <c r="F843" s="16"/>
      <c r="G843" s="15"/>
      <c r="H843" s="15"/>
      <c r="I843" s="15"/>
      <c r="J843" s="15"/>
      <c r="K843" s="15"/>
      <c r="L843" s="15"/>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row>
    <row r="844" ht="15.75" customHeight="1">
      <c r="A844" s="15"/>
      <c r="B844" s="15"/>
      <c r="C844" s="15"/>
      <c r="D844" s="15"/>
      <c r="E844" s="16"/>
      <c r="F844" s="16"/>
      <c r="G844" s="15"/>
      <c r="H844" s="15"/>
      <c r="I844" s="15"/>
      <c r="J844" s="15"/>
      <c r="K844" s="15"/>
      <c r="L844" s="15"/>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row>
    <row r="845" ht="15.75" customHeight="1">
      <c r="A845" s="15"/>
      <c r="B845" s="15"/>
      <c r="C845" s="15"/>
      <c r="D845" s="15"/>
      <c r="E845" s="16"/>
      <c r="F845" s="16"/>
      <c r="G845" s="15"/>
      <c r="H845" s="15"/>
      <c r="I845" s="15"/>
      <c r="J845" s="15"/>
      <c r="K845" s="15"/>
      <c r="L845" s="15"/>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row>
    <row r="846" ht="15.75" customHeight="1">
      <c r="A846" s="15"/>
      <c r="B846" s="15"/>
      <c r="C846" s="15"/>
      <c r="D846" s="15"/>
      <c r="E846" s="16"/>
      <c r="F846" s="16"/>
      <c r="G846" s="15"/>
      <c r="H846" s="15"/>
      <c r="I846" s="15"/>
      <c r="J846" s="15"/>
      <c r="K846" s="15"/>
      <c r="L846" s="15"/>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row>
    <row r="847" ht="15.75" customHeight="1">
      <c r="A847" s="15"/>
      <c r="B847" s="15"/>
      <c r="C847" s="15"/>
      <c r="D847" s="15"/>
      <c r="E847" s="16"/>
      <c r="F847" s="16"/>
      <c r="G847" s="15"/>
      <c r="H847" s="15"/>
      <c r="I847" s="15"/>
      <c r="J847" s="15"/>
      <c r="K847" s="15"/>
      <c r="L847" s="15"/>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row>
    <row r="848" ht="15.75" customHeight="1">
      <c r="A848" s="15"/>
      <c r="B848" s="15"/>
      <c r="C848" s="15"/>
      <c r="D848" s="15"/>
      <c r="E848" s="16"/>
      <c r="F848" s="16"/>
      <c r="G848" s="15"/>
      <c r="H848" s="15"/>
      <c r="I848" s="15"/>
      <c r="J848" s="15"/>
      <c r="K848" s="15"/>
      <c r="L848" s="15"/>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row>
    <row r="849" ht="15.75" customHeight="1">
      <c r="A849" s="15"/>
      <c r="B849" s="15"/>
      <c r="C849" s="15"/>
      <c r="D849" s="15"/>
      <c r="E849" s="16"/>
      <c r="F849" s="16"/>
      <c r="G849" s="15"/>
      <c r="H849" s="15"/>
      <c r="I849" s="15"/>
      <c r="J849" s="15"/>
      <c r="K849" s="15"/>
      <c r="L849" s="15"/>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row>
    <row r="850" ht="15.75" customHeight="1">
      <c r="A850" s="15"/>
      <c r="B850" s="15"/>
      <c r="C850" s="15"/>
      <c r="D850" s="15"/>
      <c r="E850" s="16"/>
      <c r="F850" s="16"/>
      <c r="G850" s="15"/>
      <c r="H850" s="15"/>
      <c r="I850" s="15"/>
      <c r="J850" s="15"/>
      <c r="K850" s="15"/>
      <c r="L850" s="15"/>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row>
    <row r="851" ht="15.75" customHeight="1">
      <c r="A851" s="15"/>
      <c r="B851" s="15"/>
      <c r="C851" s="15"/>
      <c r="D851" s="15"/>
      <c r="E851" s="16"/>
      <c r="F851" s="16"/>
      <c r="G851" s="15"/>
      <c r="H851" s="15"/>
      <c r="I851" s="15"/>
      <c r="J851" s="15"/>
      <c r="K851" s="15"/>
      <c r="L851" s="15"/>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row>
    <row r="852" ht="15.75" customHeight="1">
      <c r="A852" s="15"/>
      <c r="B852" s="15"/>
      <c r="C852" s="15"/>
      <c r="D852" s="15"/>
      <c r="E852" s="16"/>
      <c r="F852" s="16"/>
      <c r="G852" s="15"/>
      <c r="H852" s="15"/>
      <c r="I852" s="15"/>
      <c r="J852" s="15"/>
      <c r="K852" s="15"/>
      <c r="L852" s="15"/>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row>
    <row r="853" ht="15.75" customHeight="1">
      <c r="A853" s="15"/>
      <c r="B853" s="15"/>
      <c r="C853" s="15"/>
      <c r="D853" s="15"/>
      <c r="E853" s="16"/>
      <c r="F853" s="16"/>
      <c r="G853" s="15"/>
      <c r="H853" s="15"/>
      <c r="I853" s="15"/>
      <c r="J853" s="15"/>
      <c r="K853" s="15"/>
      <c r="L853" s="15"/>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row>
    <row r="854" ht="15.75" customHeight="1">
      <c r="A854" s="15"/>
      <c r="B854" s="15"/>
      <c r="C854" s="15"/>
      <c r="D854" s="15"/>
      <c r="E854" s="16"/>
      <c r="F854" s="16"/>
      <c r="G854" s="15"/>
      <c r="H854" s="15"/>
      <c r="I854" s="15"/>
      <c r="J854" s="15"/>
      <c r="K854" s="15"/>
      <c r="L854" s="15"/>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row>
    <row r="855" ht="15.75" customHeight="1">
      <c r="A855" s="15"/>
      <c r="B855" s="15"/>
      <c r="C855" s="15"/>
      <c r="D855" s="15"/>
      <c r="E855" s="16"/>
      <c r="F855" s="16"/>
      <c r="G855" s="15"/>
      <c r="H855" s="15"/>
      <c r="I855" s="15"/>
      <c r="J855" s="15"/>
      <c r="K855" s="15"/>
      <c r="L855" s="15"/>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row>
    <row r="856" ht="15.75" customHeight="1">
      <c r="A856" s="15"/>
      <c r="B856" s="15"/>
      <c r="C856" s="15"/>
      <c r="D856" s="15"/>
      <c r="E856" s="16"/>
      <c r="F856" s="16"/>
      <c r="G856" s="15"/>
      <c r="H856" s="15"/>
      <c r="I856" s="15"/>
      <c r="J856" s="15"/>
      <c r="K856" s="15"/>
      <c r="L856" s="15"/>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row>
    <row r="857" ht="15.75" customHeight="1">
      <c r="A857" s="15"/>
      <c r="B857" s="15"/>
      <c r="C857" s="15"/>
      <c r="D857" s="15"/>
      <c r="E857" s="16"/>
      <c r="F857" s="16"/>
      <c r="G857" s="15"/>
      <c r="H857" s="15"/>
      <c r="I857" s="15"/>
      <c r="J857" s="15"/>
      <c r="K857" s="15"/>
      <c r="L857" s="15"/>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row>
    <row r="858" ht="15.75" customHeight="1">
      <c r="A858" s="15"/>
      <c r="B858" s="15"/>
      <c r="C858" s="15"/>
      <c r="D858" s="15"/>
      <c r="E858" s="16"/>
      <c r="F858" s="16"/>
      <c r="G858" s="15"/>
      <c r="H858" s="15"/>
      <c r="I858" s="15"/>
      <c r="J858" s="15"/>
      <c r="K858" s="15"/>
      <c r="L858" s="15"/>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row>
    <row r="859" ht="15.75" customHeight="1">
      <c r="A859" s="15"/>
      <c r="B859" s="15"/>
      <c r="C859" s="15"/>
      <c r="D859" s="15"/>
      <c r="E859" s="16"/>
      <c r="F859" s="16"/>
      <c r="G859" s="15"/>
      <c r="H859" s="15"/>
      <c r="I859" s="15"/>
      <c r="J859" s="15"/>
      <c r="K859" s="15"/>
      <c r="L859" s="15"/>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row>
    <row r="860" ht="15.75" customHeight="1">
      <c r="A860" s="15"/>
      <c r="B860" s="15"/>
      <c r="C860" s="15"/>
      <c r="D860" s="15"/>
      <c r="E860" s="16"/>
      <c r="F860" s="16"/>
      <c r="G860" s="15"/>
      <c r="H860" s="15"/>
      <c r="I860" s="15"/>
      <c r="J860" s="15"/>
      <c r="K860" s="15"/>
      <c r="L860" s="15"/>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row>
    <row r="861" ht="15.75" customHeight="1">
      <c r="A861" s="15"/>
      <c r="B861" s="15"/>
      <c r="C861" s="15"/>
      <c r="D861" s="15"/>
      <c r="E861" s="16"/>
      <c r="F861" s="16"/>
      <c r="G861" s="15"/>
      <c r="H861" s="15"/>
      <c r="I861" s="15"/>
      <c r="J861" s="15"/>
      <c r="K861" s="15"/>
      <c r="L861" s="15"/>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row>
    <row r="862" ht="15.75" customHeight="1">
      <c r="A862" s="15"/>
      <c r="B862" s="15"/>
      <c r="C862" s="15"/>
      <c r="D862" s="15"/>
      <c r="E862" s="16"/>
      <c r="F862" s="16"/>
      <c r="G862" s="15"/>
      <c r="H862" s="15"/>
      <c r="I862" s="15"/>
      <c r="J862" s="15"/>
      <c r="K862" s="15"/>
      <c r="L862" s="15"/>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row>
    <row r="863" ht="15.75" customHeight="1">
      <c r="A863" s="15"/>
      <c r="B863" s="15"/>
      <c r="C863" s="15"/>
      <c r="D863" s="15"/>
      <c r="E863" s="16"/>
      <c r="F863" s="16"/>
      <c r="G863" s="15"/>
      <c r="H863" s="15"/>
      <c r="I863" s="15"/>
      <c r="J863" s="15"/>
      <c r="K863" s="15"/>
      <c r="L863" s="15"/>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row>
    <row r="864" ht="15.75" customHeight="1">
      <c r="A864" s="15"/>
      <c r="B864" s="15"/>
      <c r="C864" s="15"/>
      <c r="D864" s="15"/>
      <c r="E864" s="16"/>
      <c r="F864" s="16"/>
      <c r="G864" s="15"/>
      <c r="H864" s="15"/>
      <c r="I864" s="15"/>
      <c r="J864" s="15"/>
      <c r="K864" s="15"/>
      <c r="L864" s="15"/>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row>
    <row r="865" ht="15.75" customHeight="1">
      <c r="A865" s="15"/>
      <c r="B865" s="15"/>
      <c r="C865" s="15"/>
      <c r="D865" s="15"/>
      <c r="E865" s="16"/>
      <c r="F865" s="16"/>
      <c r="G865" s="15"/>
      <c r="H865" s="15"/>
      <c r="I865" s="15"/>
      <c r="J865" s="15"/>
      <c r="K865" s="15"/>
      <c r="L865" s="15"/>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row>
    <row r="866" ht="15.75" customHeight="1">
      <c r="A866" s="15"/>
      <c r="B866" s="15"/>
      <c r="C866" s="15"/>
      <c r="D866" s="15"/>
      <c r="E866" s="16"/>
      <c r="F866" s="16"/>
      <c r="G866" s="15"/>
      <c r="H866" s="15"/>
      <c r="I866" s="15"/>
      <c r="J866" s="15"/>
      <c r="K866" s="15"/>
      <c r="L866" s="15"/>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row>
    <row r="867" ht="15.75" customHeight="1">
      <c r="A867" s="15"/>
      <c r="B867" s="15"/>
      <c r="C867" s="15"/>
      <c r="D867" s="15"/>
      <c r="E867" s="16"/>
      <c r="F867" s="16"/>
      <c r="G867" s="15"/>
      <c r="H867" s="15"/>
      <c r="I867" s="15"/>
      <c r="J867" s="15"/>
      <c r="K867" s="15"/>
      <c r="L867" s="15"/>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row>
    <row r="868" ht="15.75" customHeight="1">
      <c r="A868" s="15"/>
      <c r="B868" s="15"/>
      <c r="C868" s="15"/>
      <c r="D868" s="15"/>
      <c r="E868" s="16"/>
      <c r="F868" s="16"/>
      <c r="G868" s="15"/>
      <c r="H868" s="15"/>
      <c r="I868" s="15"/>
      <c r="J868" s="15"/>
      <c r="K868" s="15"/>
      <c r="L868" s="15"/>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row>
    <row r="869" ht="15.75" customHeight="1">
      <c r="A869" s="15"/>
      <c r="B869" s="15"/>
      <c r="C869" s="15"/>
      <c r="D869" s="15"/>
      <c r="E869" s="16"/>
      <c r="F869" s="16"/>
      <c r="G869" s="15"/>
      <c r="H869" s="15"/>
      <c r="I869" s="15"/>
      <c r="J869" s="15"/>
      <c r="K869" s="15"/>
      <c r="L869" s="15"/>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row>
    <row r="870" ht="15.75" customHeight="1">
      <c r="A870" s="15"/>
      <c r="B870" s="15"/>
      <c r="C870" s="15"/>
      <c r="D870" s="15"/>
      <c r="E870" s="16"/>
      <c r="F870" s="16"/>
      <c r="G870" s="15"/>
      <c r="H870" s="15"/>
      <c r="I870" s="15"/>
      <c r="J870" s="15"/>
      <c r="K870" s="15"/>
      <c r="L870" s="15"/>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row>
    <row r="871" ht="15.75" customHeight="1">
      <c r="A871" s="15"/>
      <c r="B871" s="15"/>
      <c r="C871" s="15"/>
      <c r="D871" s="15"/>
      <c r="E871" s="16"/>
      <c r="F871" s="16"/>
      <c r="G871" s="15"/>
      <c r="H871" s="15"/>
      <c r="I871" s="15"/>
      <c r="J871" s="15"/>
      <c r="K871" s="15"/>
      <c r="L871" s="15"/>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row>
    <row r="872" ht="15.75" customHeight="1">
      <c r="A872" s="15"/>
      <c r="B872" s="15"/>
      <c r="C872" s="15"/>
      <c r="D872" s="15"/>
      <c r="E872" s="16"/>
      <c r="F872" s="16"/>
      <c r="G872" s="15"/>
      <c r="H872" s="15"/>
      <c r="I872" s="15"/>
      <c r="J872" s="15"/>
      <c r="K872" s="15"/>
      <c r="L872" s="15"/>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row>
    <row r="873" ht="15.75" customHeight="1">
      <c r="A873" s="15"/>
      <c r="B873" s="15"/>
      <c r="C873" s="15"/>
      <c r="D873" s="15"/>
      <c r="E873" s="16"/>
      <c r="F873" s="16"/>
      <c r="G873" s="15"/>
      <c r="H873" s="15"/>
      <c r="I873" s="15"/>
      <c r="J873" s="15"/>
      <c r="K873" s="15"/>
      <c r="L873" s="15"/>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row>
    <row r="874" ht="15.75" customHeight="1">
      <c r="A874" s="15"/>
      <c r="B874" s="15"/>
      <c r="C874" s="15"/>
      <c r="D874" s="15"/>
      <c r="E874" s="16"/>
      <c r="F874" s="16"/>
      <c r="G874" s="15"/>
      <c r="H874" s="15"/>
      <c r="I874" s="15"/>
      <c r="J874" s="15"/>
      <c r="K874" s="15"/>
      <c r="L874" s="15"/>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row>
    <row r="875" ht="15.75" customHeight="1">
      <c r="A875" s="15"/>
      <c r="B875" s="15"/>
      <c r="C875" s="15"/>
      <c r="D875" s="15"/>
      <c r="E875" s="16"/>
      <c r="F875" s="16"/>
      <c r="G875" s="15"/>
      <c r="H875" s="15"/>
      <c r="I875" s="15"/>
      <c r="J875" s="15"/>
      <c r="K875" s="15"/>
      <c r="L875" s="15"/>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row>
    <row r="876" ht="15.75" customHeight="1">
      <c r="A876" s="15"/>
      <c r="B876" s="15"/>
      <c r="C876" s="15"/>
      <c r="D876" s="15"/>
      <c r="E876" s="16"/>
      <c r="F876" s="16"/>
      <c r="G876" s="15"/>
      <c r="H876" s="15"/>
      <c r="I876" s="15"/>
      <c r="J876" s="15"/>
      <c r="K876" s="15"/>
      <c r="L876" s="15"/>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row>
    <row r="877" ht="15.75" customHeight="1">
      <c r="A877" s="15"/>
      <c r="B877" s="15"/>
      <c r="C877" s="15"/>
      <c r="D877" s="15"/>
      <c r="E877" s="16"/>
      <c r="F877" s="16"/>
      <c r="G877" s="15"/>
      <c r="H877" s="15"/>
      <c r="I877" s="15"/>
      <c r="J877" s="15"/>
      <c r="K877" s="15"/>
      <c r="L877" s="15"/>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row>
    <row r="878" ht="15.75" customHeight="1">
      <c r="A878" s="15"/>
      <c r="B878" s="15"/>
      <c r="C878" s="15"/>
      <c r="D878" s="15"/>
      <c r="E878" s="16"/>
      <c r="F878" s="16"/>
      <c r="G878" s="15"/>
      <c r="H878" s="15"/>
      <c r="I878" s="15"/>
      <c r="J878" s="15"/>
      <c r="K878" s="15"/>
      <c r="L878" s="15"/>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row>
    <row r="879" ht="15.75" customHeight="1">
      <c r="A879" s="15"/>
      <c r="B879" s="15"/>
      <c r="C879" s="15"/>
      <c r="D879" s="15"/>
      <c r="E879" s="16"/>
      <c r="F879" s="16"/>
      <c r="G879" s="15"/>
      <c r="H879" s="15"/>
      <c r="I879" s="15"/>
      <c r="J879" s="15"/>
      <c r="K879" s="15"/>
      <c r="L879" s="15"/>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row>
    <row r="880" ht="15.75" customHeight="1">
      <c r="A880" s="15"/>
      <c r="B880" s="15"/>
      <c r="C880" s="15"/>
      <c r="D880" s="15"/>
      <c r="E880" s="16"/>
      <c r="F880" s="16"/>
      <c r="G880" s="15"/>
      <c r="H880" s="15"/>
      <c r="I880" s="15"/>
      <c r="J880" s="15"/>
      <c r="K880" s="15"/>
      <c r="L880" s="15"/>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row>
    <row r="881" ht="15.75" customHeight="1">
      <c r="A881" s="15"/>
      <c r="B881" s="15"/>
      <c r="C881" s="15"/>
      <c r="D881" s="15"/>
      <c r="E881" s="16"/>
      <c r="F881" s="16"/>
      <c r="G881" s="15"/>
      <c r="H881" s="15"/>
      <c r="I881" s="15"/>
      <c r="J881" s="15"/>
      <c r="K881" s="15"/>
      <c r="L881" s="15"/>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row>
    <row r="882" ht="15.75" customHeight="1">
      <c r="A882" s="15"/>
      <c r="B882" s="15"/>
      <c r="C882" s="15"/>
      <c r="D882" s="15"/>
      <c r="E882" s="16"/>
      <c r="F882" s="16"/>
      <c r="G882" s="15"/>
      <c r="H882" s="15"/>
      <c r="I882" s="15"/>
      <c r="J882" s="15"/>
      <c r="K882" s="15"/>
      <c r="L882" s="15"/>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row>
    <row r="883" ht="15.75" customHeight="1">
      <c r="A883" s="15"/>
      <c r="B883" s="15"/>
      <c r="C883" s="15"/>
      <c r="D883" s="15"/>
      <c r="E883" s="16"/>
      <c r="F883" s="16"/>
      <c r="G883" s="15"/>
      <c r="H883" s="15"/>
      <c r="I883" s="15"/>
      <c r="J883" s="15"/>
      <c r="K883" s="15"/>
      <c r="L883" s="15"/>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row>
    <row r="884" ht="15.75" customHeight="1">
      <c r="A884" s="15"/>
      <c r="B884" s="15"/>
      <c r="C884" s="15"/>
      <c r="D884" s="15"/>
      <c r="E884" s="16"/>
      <c r="F884" s="16"/>
      <c r="G884" s="15"/>
      <c r="H884" s="15"/>
      <c r="I884" s="15"/>
      <c r="J884" s="15"/>
      <c r="K884" s="15"/>
      <c r="L884" s="15"/>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row>
    <row r="885" ht="15.75" customHeight="1">
      <c r="A885" s="15"/>
      <c r="B885" s="15"/>
      <c r="C885" s="15"/>
      <c r="D885" s="15"/>
      <c r="E885" s="16"/>
      <c r="F885" s="16"/>
      <c r="G885" s="15"/>
      <c r="H885" s="15"/>
      <c r="I885" s="15"/>
      <c r="J885" s="15"/>
      <c r="K885" s="15"/>
      <c r="L885" s="15"/>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row>
    <row r="886" ht="15.75" customHeight="1">
      <c r="A886" s="15"/>
      <c r="B886" s="15"/>
      <c r="C886" s="15"/>
      <c r="D886" s="15"/>
      <c r="E886" s="16"/>
      <c r="F886" s="16"/>
      <c r="G886" s="15"/>
      <c r="H886" s="15"/>
      <c r="I886" s="15"/>
      <c r="J886" s="15"/>
      <c r="K886" s="15"/>
      <c r="L886" s="15"/>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row>
    <row r="887" ht="15.75" customHeight="1">
      <c r="A887" s="15"/>
      <c r="B887" s="15"/>
      <c r="C887" s="15"/>
      <c r="D887" s="15"/>
      <c r="E887" s="16"/>
      <c r="F887" s="16"/>
      <c r="G887" s="15"/>
      <c r="H887" s="15"/>
      <c r="I887" s="15"/>
      <c r="J887" s="15"/>
      <c r="K887" s="15"/>
      <c r="L887" s="15"/>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row>
    <row r="888" ht="15.75" customHeight="1">
      <c r="A888" s="15"/>
      <c r="B888" s="15"/>
      <c r="C888" s="15"/>
      <c r="D888" s="15"/>
      <c r="E888" s="16"/>
      <c r="F888" s="16"/>
      <c r="G888" s="15"/>
      <c r="H888" s="15"/>
      <c r="I888" s="15"/>
      <c r="J888" s="15"/>
      <c r="K888" s="15"/>
      <c r="L888" s="15"/>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row>
    <row r="889" ht="15.75" customHeight="1">
      <c r="A889" s="15"/>
      <c r="B889" s="15"/>
      <c r="C889" s="15"/>
      <c r="D889" s="15"/>
      <c r="E889" s="16"/>
      <c r="F889" s="16"/>
      <c r="G889" s="15"/>
      <c r="H889" s="15"/>
      <c r="I889" s="15"/>
      <c r="J889" s="15"/>
      <c r="K889" s="15"/>
      <c r="L889" s="15"/>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row>
    <row r="890" ht="15.75" customHeight="1">
      <c r="A890" s="15"/>
      <c r="B890" s="15"/>
      <c r="C890" s="15"/>
      <c r="D890" s="15"/>
      <c r="E890" s="16"/>
      <c r="F890" s="16"/>
      <c r="G890" s="15"/>
      <c r="H890" s="15"/>
      <c r="I890" s="15"/>
      <c r="J890" s="15"/>
      <c r="K890" s="15"/>
      <c r="L890" s="15"/>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row>
    <row r="891" ht="15.75" customHeight="1">
      <c r="A891" s="15"/>
      <c r="B891" s="15"/>
      <c r="C891" s="15"/>
      <c r="D891" s="15"/>
      <c r="E891" s="16"/>
      <c r="F891" s="16"/>
      <c r="G891" s="15"/>
      <c r="H891" s="15"/>
      <c r="I891" s="15"/>
      <c r="J891" s="15"/>
      <c r="K891" s="15"/>
      <c r="L891" s="15"/>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row>
    <row r="892" ht="15.75" customHeight="1">
      <c r="A892" s="15"/>
      <c r="B892" s="15"/>
      <c r="C892" s="15"/>
      <c r="D892" s="15"/>
      <c r="E892" s="16"/>
      <c r="F892" s="16"/>
      <c r="G892" s="15"/>
      <c r="H892" s="15"/>
      <c r="I892" s="15"/>
      <c r="J892" s="15"/>
      <c r="K892" s="15"/>
      <c r="L892" s="15"/>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row>
    <row r="893" ht="15.75" customHeight="1">
      <c r="A893" s="15"/>
      <c r="B893" s="15"/>
      <c r="C893" s="15"/>
      <c r="D893" s="15"/>
      <c r="E893" s="16"/>
      <c r="F893" s="16"/>
      <c r="G893" s="15"/>
      <c r="H893" s="15"/>
      <c r="I893" s="15"/>
      <c r="J893" s="15"/>
      <c r="K893" s="15"/>
      <c r="L893" s="15"/>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row>
    <row r="894" ht="15.75" customHeight="1">
      <c r="A894" s="15"/>
      <c r="B894" s="15"/>
      <c r="C894" s="15"/>
      <c r="D894" s="15"/>
      <c r="E894" s="16"/>
      <c r="F894" s="16"/>
      <c r="G894" s="15"/>
      <c r="H894" s="15"/>
      <c r="I894" s="15"/>
      <c r="J894" s="15"/>
      <c r="K894" s="15"/>
      <c r="L894" s="15"/>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row>
    <row r="895" ht="15.75" customHeight="1">
      <c r="A895" s="15"/>
      <c r="B895" s="15"/>
      <c r="C895" s="15"/>
      <c r="D895" s="15"/>
      <c r="E895" s="16"/>
      <c r="F895" s="16"/>
      <c r="G895" s="15"/>
      <c r="H895" s="15"/>
      <c r="I895" s="15"/>
      <c r="J895" s="15"/>
      <c r="K895" s="15"/>
      <c r="L895" s="15"/>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row>
    <row r="896" ht="15.75" customHeight="1">
      <c r="A896" s="15"/>
      <c r="B896" s="15"/>
      <c r="C896" s="15"/>
      <c r="D896" s="15"/>
      <c r="E896" s="16"/>
      <c r="F896" s="16"/>
      <c r="G896" s="15"/>
      <c r="H896" s="15"/>
      <c r="I896" s="15"/>
      <c r="J896" s="15"/>
      <c r="K896" s="15"/>
      <c r="L896" s="15"/>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row>
    <row r="897" ht="15.75" customHeight="1">
      <c r="A897" s="15"/>
      <c r="B897" s="15"/>
      <c r="C897" s="15"/>
      <c r="D897" s="15"/>
      <c r="E897" s="16"/>
      <c r="F897" s="16"/>
      <c r="G897" s="15"/>
      <c r="H897" s="15"/>
      <c r="I897" s="15"/>
      <c r="J897" s="15"/>
      <c r="K897" s="15"/>
      <c r="L897" s="15"/>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row>
    <row r="898" ht="15.75" customHeight="1">
      <c r="A898" s="15"/>
      <c r="B898" s="15"/>
      <c r="C898" s="15"/>
      <c r="D898" s="15"/>
      <c r="E898" s="16"/>
      <c r="F898" s="16"/>
      <c r="G898" s="15"/>
      <c r="H898" s="15"/>
      <c r="I898" s="15"/>
      <c r="J898" s="15"/>
      <c r="K898" s="15"/>
      <c r="L898" s="15"/>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row>
    <row r="899" ht="15.75" customHeight="1">
      <c r="A899" s="15"/>
      <c r="B899" s="15"/>
      <c r="C899" s="15"/>
      <c r="D899" s="15"/>
      <c r="E899" s="16"/>
      <c r="F899" s="16"/>
      <c r="G899" s="15"/>
      <c r="H899" s="15"/>
      <c r="I899" s="15"/>
      <c r="J899" s="15"/>
      <c r="K899" s="15"/>
      <c r="L899" s="15"/>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row>
    <row r="900" ht="15.75" customHeight="1">
      <c r="A900" s="15"/>
      <c r="B900" s="15"/>
      <c r="C900" s="15"/>
      <c r="D900" s="15"/>
      <c r="E900" s="16"/>
      <c r="F900" s="16"/>
      <c r="G900" s="15"/>
      <c r="H900" s="15"/>
      <c r="I900" s="15"/>
      <c r="J900" s="15"/>
      <c r="K900" s="15"/>
      <c r="L900" s="15"/>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row>
    <row r="901" ht="15.75" customHeight="1">
      <c r="A901" s="15"/>
      <c r="B901" s="15"/>
      <c r="C901" s="15"/>
      <c r="D901" s="15"/>
      <c r="E901" s="16"/>
      <c r="F901" s="16"/>
      <c r="G901" s="15"/>
      <c r="H901" s="15"/>
      <c r="I901" s="15"/>
      <c r="J901" s="15"/>
      <c r="K901" s="15"/>
      <c r="L901" s="15"/>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row>
    <row r="902" ht="15.75" customHeight="1">
      <c r="A902" s="15"/>
      <c r="B902" s="15"/>
      <c r="C902" s="15"/>
      <c r="D902" s="15"/>
      <c r="E902" s="16"/>
      <c r="F902" s="16"/>
      <c r="G902" s="15"/>
      <c r="H902" s="15"/>
      <c r="I902" s="15"/>
      <c r="J902" s="15"/>
      <c r="K902" s="15"/>
      <c r="L902" s="15"/>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row>
    <row r="903" ht="15.75" customHeight="1">
      <c r="A903" s="15"/>
      <c r="B903" s="15"/>
      <c r="C903" s="15"/>
      <c r="D903" s="15"/>
      <c r="E903" s="16"/>
      <c r="F903" s="16"/>
      <c r="G903" s="15"/>
      <c r="H903" s="15"/>
      <c r="I903" s="15"/>
      <c r="J903" s="15"/>
      <c r="K903" s="15"/>
      <c r="L903" s="15"/>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row>
    <row r="904" ht="15.75" customHeight="1">
      <c r="A904" s="15"/>
      <c r="B904" s="15"/>
      <c r="C904" s="15"/>
      <c r="D904" s="15"/>
      <c r="E904" s="16"/>
      <c r="F904" s="16"/>
      <c r="G904" s="15"/>
      <c r="H904" s="15"/>
      <c r="I904" s="15"/>
      <c r="J904" s="15"/>
      <c r="K904" s="15"/>
      <c r="L904" s="15"/>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row>
    <row r="905" ht="15.75" customHeight="1">
      <c r="A905" s="15"/>
      <c r="B905" s="15"/>
      <c r="C905" s="15"/>
      <c r="D905" s="15"/>
      <c r="E905" s="16"/>
      <c r="F905" s="16"/>
      <c r="G905" s="15"/>
      <c r="H905" s="15"/>
      <c r="I905" s="15"/>
      <c r="J905" s="15"/>
      <c r="K905" s="15"/>
      <c r="L905" s="15"/>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row>
    <row r="906" ht="15.75" customHeight="1">
      <c r="A906" s="15"/>
      <c r="B906" s="15"/>
      <c r="C906" s="15"/>
      <c r="D906" s="15"/>
      <c r="E906" s="16"/>
      <c r="F906" s="16"/>
      <c r="G906" s="15"/>
      <c r="H906" s="15"/>
      <c r="I906" s="15"/>
      <c r="J906" s="15"/>
      <c r="K906" s="15"/>
      <c r="L906" s="15"/>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row>
    <row r="907" ht="15.75" customHeight="1">
      <c r="A907" s="15"/>
      <c r="B907" s="15"/>
      <c r="C907" s="15"/>
      <c r="D907" s="15"/>
      <c r="E907" s="16"/>
      <c r="F907" s="16"/>
      <c r="G907" s="15"/>
      <c r="H907" s="15"/>
      <c r="I907" s="15"/>
      <c r="J907" s="15"/>
      <c r="K907" s="15"/>
      <c r="L907" s="15"/>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row>
    <row r="908" ht="15.75" customHeight="1">
      <c r="A908" s="15"/>
      <c r="B908" s="15"/>
      <c r="C908" s="15"/>
      <c r="D908" s="15"/>
      <c r="E908" s="16"/>
      <c r="F908" s="16"/>
      <c r="G908" s="15"/>
      <c r="H908" s="15"/>
      <c r="I908" s="15"/>
      <c r="J908" s="15"/>
      <c r="K908" s="15"/>
      <c r="L908" s="15"/>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row>
    <row r="909" ht="15.75" customHeight="1">
      <c r="A909" s="15"/>
      <c r="B909" s="15"/>
      <c r="C909" s="15"/>
      <c r="D909" s="15"/>
      <c r="E909" s="16"/>
      <c r="F909" s="16"/>
      <c r="G909" s="15"/>
      <c r="H909" s="15"/>
      <c r="I909" s="15"/>
      <c r="J909" s="15"/>
      <c r="K909" s="15"/>
      <c r="L909" s="15"/>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row>
    <row r="910" ht="15.75" customHeight="1">
      <c r="A910" s="15"/>
      <c r="B910" s="15"/>
      <c r="C910" s="15"/>
      <c r="D910" s="15"/>
      <c r="E910" s="16"/>
      <c r="F910" s="16"/>
      <c r="G910" s="15"/>
      <c r="H910" s="15"/>
      <c r="I910" s="15"/>
      <c r="J910" s="15"/>
      <c r="K910" s="15"/>
      <c r="L910" s="15"/>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row>
    <row r="911" ht="15.75" customHeight="1">
      <c r="A911" s="15"/>
      <c r="B911" s="15"/>
      <c r="C911" s="15"/>
      <c r="D911" s="15"/>
      <c r="E911" s="16"/>
      <c r="F911" s="16"/>
      <c r="G911" s="15"/>
      <c r="H911" s="15"/>
      <c r="I911" s="15"/>
      <c r="J911" s="15"/>
      <c r="K911" s="15"/>
      <c r="L911" s="15"/>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row>
    <row r="912" ht="15.75" customHeight="1">
      <c r="A912" s="15"/>
      <c r="B912" s="15"/>
      <c r="C912" s="15"/>
      <c r="D912" s="15"/>
      <c r="E912" s="16"/>
      <c r="F912" s="16"/>
      <c r="G912" s="15"/>
      <c r="H912" s="15"/>
      <c r="I912" s="15"/>
      <c r="J912" s="15"/>
      <c r="K912" s="15"/>
      <c r="L912" s="15"/>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row>
    <row r="913" ht="15.75" customHeight="1">
      <c r="A913" s="15"/>
      <c r="B913" s="15"/>
      <c r="C913" s="15"/>
      <c r="D913" s="15"/>
      <c r="E913" s="16"/>
      <c r="F913" s="16"/>
      <c r="G913" s="15"/>
      <c r="H913" s="15"/>
      <c r="I913" s="15"/>
      <c r="J913" s="15"/>
      <c r="K913" s="15"/>
      <c r="L913" s="15"/>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row>
    <row r="914" ht="15.75" customHeight="1">
      <c r="A914" s="15"/>
      <c r="B914" s="15"/>
      <c r="C914" s="15"/>
      <c r="D914" s="15"/>
      <c r="E914" s="16"/>
      <c r="F914" s="16"/>
      <c r="G914" s="15"/>
      <c r="H914" s="15"/>
      <c r="I914" s="15"/>
      <c r="J914" s="15"/>
      <c r="K914" s="15"/>
      <c r="L914" s="15"/>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row>
    <row r="915" ht="15.75" customHeight="1">
      <c r="A915" s="15"/>
      <c r="B915" s="15"/>
      <c r="C915" s="15"/>
      <c r="D915" s="15"/>
      <c r="E915" s="16"/>
      <c r="F915" s="16"/>
      <c r="G915" s="15"/>
      <c r="H915" s="15"/>
      <c r="I915" s="15"/>
      <c r="J915" s="15"/>
      <c r="K915" s="15"/>
      <c r="L915" s="15"/>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row>
    <row r="916" ht="15.75" customHeight="1">
      <c r="A916" s="15"/>
      <c r="B916" s="15"/>
      <c r="C916" s="15"/>
      <c r="D916" s="15"/>
      <c r="E916" s="16"/>
      <c r="F916" s="16"/>
      <c r="G916" s="15"/>
      <c r="H916" s="15"/>
      <c r="I916" s="15"/>
      <c r="J916" s="15"/>
      <c r="K916" s="15"/>
      <c r="L916" s="15"/>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row>
    <row r="917" ht="15.75" customHeight="1">
      <c r="A917" s="15"/>
      <c r="B917" s="15"/>
      <c r="C917" s="15"/>
      <c r="D917" s="15"/>
      <c r="E917" s="16"/>
      <c r="F917" s="16"/>
      <c r="G917" s="15"/>
      <c r="H917" s="15"/>
      <c r="I917" s="15"/>
      <c r="J917" s="15"/>
      <c r="K917" s="15"/>
      <c r="L917" s="15"/>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row>
    <row r="918" ht="15.75" customHeight="1">
      <c r="A918" s="15"/>
      <c r="B918" s="15"/>
      <c r="C918" s="15"/>
      <c r="D918" s="15"/>
      <c r="E918" s="16"/>
      <c r="F918" s="16"/>
      <c r="G918" s="15"/>
      <c r="H918" s="15"/>
      <c r="I918" s="15"/>
      <c r="J918" s="15"/>
      <c r="K918" s="15"/>
      <c r="L918" s="15"/>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row>
    <row r="919" ht="15.75" customHeight="1">
      <c r="A919" s="15"/>
      <c r="B919" s="15"/>
      <c r="C919" s="15"/>
      <c r="D919" s="15"/>
      <c r="E919" s="16"/>
      <c r="F919" s="16"/>
      <c r="G919" s="15"/>
      <c r="H919" s="15"/>
      <c r="I919" s="15"/>
      <c r="J919" s="15"/>
      <c r="K919" s="15"/>
      <c r="L919" s="15"/>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row>
    <row r="920" ht="15.75" customHeight="1">
      <c r="A920" s="15"/>
      <c r="B920" s="15"/>
      <c r="C920" s="15"/>
      <c r="D920" s="15"/>
      <c r="E920" s="16"/>
      <c r="F920" s="16"/>
      <c r="G920" s="15"/>
      <c r="H920" s="15"/>
      <c r="I920" s="15"/>
      <c r="J920" s="15"/>
      <c r="K920" s="15"/>
      <c r="L920" s="15"/>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row>
    <row r="921" ht="15.75" customHeight="1">
      <c r="A921" s="15"/>
      <c r="B921" s="15"/>
      <c r="C921" s="15"/>
      <c r="D921" s="15"/>
      <c r="E921" s="16"/>
      <c r="F921" s="16"/>
      <c r="G921" s="15"/>
      <c r="H921" s="15"/>
      <c r="I921" s="15"/>
      <c r="J921" s="15"/>
      <c r="K921" s="15"/>
      <c r="L921" s="15"/>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row>
    <row r="922" ht="15.75" customHeight="1">
      <c r="A922" s="15"/>
      <c r="B922" s="15"/>
      <c r="C922" s="15"/>
      <c r="D922" s="15"/>
      <c r="E922" s="16"/>
      <c r="F922" s="16"/>
      <c r="G922" s="15"/>
      <c r="H922" s="15"/>
      <c r="I922" s="15"/>
      <c r="J922" s="15"/>
      <c r="K922" s="15"/>
      <c r="L922" s="15"/>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row>
    <row r="923" ht="15.75" customHeight="1">
      <c r="A923" s="15"/>
      <c r="B923" s="15"/>
      <c r="C923" s="15"/>
      <c r="D923" s="15"/>
      <c r="E923" s="16"/>
      <c r="F923" s="16"/>
      <c r="G923" s="15"/>
      <c r="H923" s="15"/>
      <c r="I923" s="15"/>
      <c r="J923" s="15"/>
      <c r="K923" s="15"/>
      <c r="L923" s="15"/>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row>
    <row r="924" ht="15.75" customHeight="1">
      <c r="A924" s="15"/>
      <c r="B924" s="15"/>
      <c r="C924" s="15"/>
      <c r="D924" s="15"/>
      <c r="E924" s="16"/>
      <c r="F924" s="16"/>
      <c r="G924" s="15"/>
      <c r="H924" s="15"/>
      <c r="I924" s="15"/>
      <c r="J924" s="15"/>
      <c r="K924" s="15"/>
      <c r="L924" s="15"/>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row>
    <row r="925" ht="15.75" customHeight="1">
      <c r="A925" s="15"/>
      <c r="B925" s="15"/>
      <c r="C925" s="15"/>
      <c r="D925" s="15"/>
      <c r="E925" s="16"/>
      <c r="F925" s="16"/>
      <c r="G925" s="15"/>
      <c r="H925" s="15"/>
      <c r="I925" s="15"/>
      <c r="J925" s="15"/>
      <c r="K925" s="15"/>
      <c r="L925" s="15"/>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row>
    <row r="926" ht="15.75" customHeight="1">
      <c r="A926" s="15"/>
      <c r="B926" s="15"/>
      <c r="C926" s="15"/>
      <c r="D926" s="15"/>
      <c r="E926" s="16"/>
      <c r="F926" s="16"/>
      <c r="G926" s="15"/>
      <c r="H926" s="15"/>
      <c r="I926" s="15"/>
      <c r="J926" s="15"/>
      <c r="K926" s="15"/>
      <c r="L926" s="15"/>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row>
    <row r="927" ht="15.75" customHeight="1">
      <c r="A927" s="15"/>
      <c r="B927" s="15"/>
      <c r="C927" s="15"/>
      <c r="D927" s="15"/>
      <c r="E927" s="16"/>
      <c r="F927" s="16"/>
      <c r="G927" s="15"/>
      <c r="H927" s="15"/>
      <c r="I927" s="15"/>
      <c r="J927" s="15"/>
      <c r="K927" s="15"/>
      <c r="L927" s="15"/>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row>
    <row r="928" ht="15.75" customHeight="1">
      <c r="A928" s="15"/>
      <c r="B928" s="15"/>
      <c r="C928" s="15"/>
      <c r="D928" s="15"/>
      <c r="E928" s="16"/>
      <c r="F928" s="16"/>
      <c r="G928" s="15"/>
      <c r="H928" s="15"/>
      <c r="I928" s="15"/>
      <c r="J928" s="15"/>
      <c r="K928" s="15"/>
      <c r="L928" s="15"/>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row>
    <row r="929" ht="15.75" customHeight="1">
      <c r="A929" s="15"/>
      <c r="B929" s="15"/>
      <c r="C929" s="15"/>
      <c r="D929" s="15"/>
      <c r="E929" s="16"/>
      <c r="F929" s="16"/>
      <c r="G929" s="15"/>
      <c r="H929" s="15"/>
      <c r="I929" s="15"/>
      <c r="J929" s="15"/>
      <c r="K929" s="15"/>
      <c r="L929" s="15"/>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row>
    <row r="930" ht="15.75" customHeight="1">
      <c r="A930" s="15"/>
      <c r="B930" s="15"/>
      <c r="C930" s="15"/>
      <c r="D930" s="15"/>
      <c r="E930" s="16"/>
      <c r="F930" s="16"/>
      <c r="G930" s="15"/>
      <c r="H930" s="15"/>
      <c r="I930" s="15"/>
      <c r="J930" s="15"/>
      <c r="K930" s="15"/>
      <c r="L930" s="15"/>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row>
    <row r="931" ht="15.75" customHeight="1">
      <c r="A931" s="15"/>
      <c r="B931" s="15"/>
      <c r="C931" s="15"/>
      <c r="D931" s="15"/>
      <c r="E931" s="16"/>
      <c r="F931" s="16"/>
      <c r="G931" s="15"/>
      <c r="H931" s="15"/>
      <c r="I931" s="15"/>
      <c r="J931" s="15"/>
      <c r="K931" s="15"/>
      <c r="L931" s="15"/>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row>
    <row r="932" ht="15.75" customHeight="1">
      <c r="A932" s="15"/>
      <c r="B932" s="15"/>
      <c r="C932" s="15"/>
      <c r="D932" s="15"/>
      <c r="E932" s="16"/>
      <c r="F932" s="16"/>
      <c r="G932" s="15"/>
      <c r="H932" s="15"/>
      <c r="I932" s="15"/>
      <c r="J932" s="15"/>
      <c r="K932" s="15"/>
      <c r="L932" s="15"/>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row>
    <row r="933" ht="15.75" customHeight="1">
      <c r="A933" s="15"/>
      <c r="B933" s="15"/>
      <c r="C933" s="15"/>
      <c r="D933" s="15"/>
      <c r="E933" s="16"/>
      <c r="F933" s="16"/>
      <c r="G933" s="15"/>
      <c r="H933" s="15"/>
      <c r="I933" s="15"/>
      <c r="J933" s="15"/>
      <c r="K933" s="15"/>
      <c r="L933" s="15"/>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row>
    <row r="934" ht="15.75" customHeight="1">
      <c r="A934" s="15"/>
      <c r="B934" s="15"/>
      <c r="C934" s="15"/>
      <c r="D934" s="15"/>
      <c r="E934" s="16"/>
      <c r="F934" s="16"/>
      <c r="G934" s="15"/>
      <c r="H934" s="15"/>
      <c r="I934" s="15"/>
      <c r="J934" s="15"/>
      <c r="K934" s="15"/>
      <c r="L934" s="15"/>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row>
    <row r="935" ht="15.75" customHeight="1">
      <c r="A935" s="15"/>
      <c r="B935" s="15"/>
      <c r="C935" s="15"/>
      <c r="D935" s="15"/>
      <c r="E935" s="16"/>
      <c r="F935" s="16"/>
      <c r="G935" s="15"/>
      <c r="H935" s="15"/>
      <c r="I935" s="15"/>
      <c r="J935" s="15"/>
      <c r="K935" s="15"/>
      <c r="L935" s="15"/>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row>
    <row r="936" ht="15.75" customHeight="1">
      <c r="A936" s="15"/>
      <c r="B936" s="15"/>
      <c r="C936" s="15"/>
      <c r="D936" s="15"/>
      <c r="E936" s="16"/>
      <c r="F936" s="16"/>
      <c r="G936" s="15"/>
      <c r="H936" s="15"/>
      <c r="I936" s="15"/>
      <c r="J936" s="15"/>
      <c r="K936" s="15"/>
      <c r="L936" s="15"/>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row>
    <row r="937" ht="15.75" customHeight="1">
      <c r="A937" s="15"/>
      <c r="B937" s="15"/>
      <c r="C937" s="15"/>
      <c r="D937" s="15"/>
      <c r="E937" s="16"/>
      <c r="F937" s="16"/>
      <c r="G937" s="15"/>
      <c r="H937" s="15"/>
      <c r="I937" s="15"/>
      <c r="J937" s="15"/>
      <c r="K937" s="15"/>
      <c r="L937" s="15"/>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row>
    <row r="938" ht="15.75" customHeight="1">
      <c r="A938" s="15"/>
      <c r="B938" s="15"/>
      <c r="C938" s="15"/>
      <c r="D938" s="15"/>
      <c r="E938" s="16"/>
      <c r="F938" s="16"/>
      <c r="G938" s="15"/>
      <c r="H938" s="15"/>
      <c r="I938" s="15"/>
      <c r="J938" s="15"/>
      <c r="K938" s="15"/>
      <c r="L938" s="15"/>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row>
    <row r="939" ht="15.75" customHeight="1">
      <c r="A939" s="15"/>
      <c r="B939" s="15"/>
      <c r="C939" s="15"/>
      <c r="D939" s="15"/>
      <c r="E939" s="16"/>
      <c r="F939" s="16"/>
      <c r="G939" s="15"/>
      <c r="H939" s="15"/>
      <c r="I939" s="15"/>
      <c r="J939" s="15"/>
      <c r="K939" s="15"/>
      <c r="L939" s="15"/>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row>
    <row r="940" ht="15.75" customHeight="1">
      <c r="A940" s="15"/>
      <c r="B940" s="15"/>
      <c r="C940" s="15"/>
      <c r="D940" s="15"/>
      <c r="E940" s="16"/>
      <c r="F940" s="16"/>
      <c r="G940" s="15"/>
      <c r="H940" s="15"/>
      <c r="I940" s="15"/>
      <c r="J940" s="15"/>
      <c r="K940" s="15"/>
      <c r="L940" s="15"/>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row>
    <row r="941" ht="15.75" customHeight="1">
      <c r="A941" s="15"/>
      <c r="B941" s="15"/>
      <c r="C941" s="15"/>
      <c r="D941" s="15"/>
      <c r="E941" s="16"/>
      <c r="F941" s="16"/>
      <c r="G941" s="15"/>
      <c r="H941" s="15"/>
      <c r="I941" s="15"/>
      <c r="J941" s="15"/>
      <c r="K941" s="15"/>
      <c r="L941" s="15"/>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row>
    <row r="942" ht="15.75" customHeight="1">
      <c r="A942" s="15"/>
      <c r="B942" s="15"/>
      <c r="C942" s="15"/>
      <c r="D942" s="15"/>
      <c r="E942" s="16"/>
      <c r="F942" s="16"/>
      <c r="G942" s="15"/>
      <c r="H942" s="15"/>
      <c r="I942" s="15"/>
      <c r="J942" s="15"/>
      <c r="K942" s="15"/>
      <c r="L942" s="15"/>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row>
    <row r="943" ht="15.75" customHeight="1">
      <c r="A943" s="15"/>
      <c r="B943" s="15"/>
      <c r="C943" s="15"/>
      <c r="D943" s="15"/>
      <c r="E943" s="16"/>
      <c r="F943" s="16"/>
      <c r="G943" s="15"/>
      <c r="H943" s="15"/>
      <c r="I943" s="15"/>
      <c r="J943" s="15"/>
      <c r="K943" s="15"/>
      <c r="L943" s="15"/>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row>
    <row r="944" ht="15.75" customHeight="1">
      <c r="A944" s="15"/>
      <c r="B944" s="15"/>
      <c r="C944" s="15"/>
      <c r="D944" s="15"/>
      <c r="E944" s="16"/>
      <c r="F944" s="16"/>
      <c r="G944" s="15"/>
      <c r="H944" s="15"/>
      <c r="I944" s="15"/>
      <c r="J944" s="15"/>
      <c r="K944" s="15"/>
      <c r="L944" s="15"/>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row>
    <row r="945" ht="15.75" customHeight="1">
      <c r="A945" s="15"/>
      <c r="B945" s="15"/>
      <c r="C945" s="15"/>
      <c r="D945" s="15"/>
      <c r="E945" s="16"/>
      <c r="F945" s="16"/>
      <c r="G945" s="15"/>
      <c r="H945" s="15"/>
      <c r="I945" s="15"/>
      <c r="J945" s="15"/>
      <c r="K945" s="15"/>
      <c r="L945" s="15"/>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row>
    <row r="946" ht="15.75" customHeight="1">
      <c r="A946" s="15"/>
      <c r="B946" s="15"/>
      <c r="C946" s="15"/>
      <c r="D946" s="15"/>
      <c r="E946" s="16"/>
      <c r="F946" s="16"/>
      <c r="G946" s="15"/>
      <c r="H946" s="15"/>
      <c r="I946" s="15"/>
      <c r="J946" s="15"/>
      <c r="K946" s="15"/>
      <c r="L946" s="15"/>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row>
    <row r="947" ht="15.75" customHeight="1">
      <c r="A947" s="15"/>
      <c r="B947" s="15"/>
      <c r="C947" s="15"/>
      <c r="D947" s="15"/>
      <c r="E947" s="16"/>
      <c r="F947" s="16"/>
      <c r="G947" s="15"/>
      <c r="H947" s="15"/>
      <c r="I947" s="15"/>
      <c r="J947" s="15"/>
      <c r="K947" s="15"/>
      <c r="L947" s="15"/>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row>
    <row r="948" ht="15.75" customHeight="1">
      <c r="A948" s="15"/>
      <c r="B948" s="15"/>
      <c r="C948" s="15"/>
      <c r="D948" s="15"/>
      <c r="E948" s="16"/>
      <c r="F948" s="16"/>
      <c r="G948" s="15"/>
      <c r="H948" s="15"/>
      <c r="I948" s="15"/>
      <c r="J948" s="15"/>
      <c r="K948" s="15"/>
      <c r="L948" s="15"/>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row>
    <row r="949" ht="15.75" customHeight="1">
      <c r="A949" s="15"/>
      <c r="B949" s="15"/>
      <c r="C949" s="15"/>
      <c r="D949" s="15"/>
      <c r="E949" s="16"/>
      <c r="F949" s="16"/>
      <c r="G949" s="15"/>
      <c r="H949" s="15"/>
      <c r="I949" s="15"/>
      <c r="J949" s="15"/>
      <c r="K949" s="15"/>
      <c r="L949" s="15"/>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row>
    <row r="950" ht="15.75" customHeight="1">
      <c r="A950" s="15"/>
      <c r="B950" s="15"/>
      <c r="C950" s="15"/>
      <c r="D950" s="15"/>
      <c r="E950" s="16"/>
      <c r="F950" s="16"/>
      <c r="G950" s="15"/>
      <c r="H950" s="15"/>
      <c r="I950" s="15"/>
      <c r="J950" s="15"/>
      <c r="K950" s="15"/>
      <c r="L950" s="15"/>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row>
    <row r="951" ht="15.75" customHeight="1">
      <c r="A951" s="15"/>
      <c r="B951" s="15"/>
      <c r="C951" s="15"/>
      <c r="D951" s="15"/>
      <c r="E951" s="16"/>
      <c r="F951" s="16"/>
      <c r="G951" s="15"/>
      <c r="H951" s="15"/>
      <c r="I951" s="15"/>
      <c r="J951" s="15"/>
      <c r="K951" s="15"/>
      <c r="L951" s="15"/>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row>
    <row r="952" ht="15.75" customHeight="1">
      <c r="A952" s="15"/>
      <c r="B952" s="15"/>
      <c r="C952" s="15"/>
      <c r="D952" s="15"/>
      <c r="E952" s="16"/>
      <c r="F952" s="16"/>
      <c r="G952" s="15"/>
      <c r="H952" s="15"/>
      <c r="I952" s="15"/>
      <c r="J952" s="15"/>
      <c r="K952" s="15"/>
      <c r="L952" s="15"/>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row>
    <row r="953" ht="15.75" customHeight="1">
      <c r="A953" s="15"/>
      <c r="B953" s="15"/>
      <c r="C953" s="15"/>
      <c r="D953" s="15"/>
      <c r="E953" s="16"/>
      <c r="F953" s="16"/>
      <c r="G953" s="15"/>
      <c r="H953" s="15"/>
      <c r="I953" s="15"/>
      <c r="J953" s="15"/>
      <c r="K953" s="15"/>
      <c r="L953" s="15"/>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row>
    <row r="954" ht="15.75" customHeight="1">
      <c r="A954" s="15"/>
      <c r="B954" s="15"/>
      <c r="C954" s="15"/>
      <c r="D954" s="15"/>
      <c r="E954" s="16"/>
      <c r="F954" s="16"/>
      <c r="G954" s="15"/>
      <c r="H954" s="15"/>
      <c r="I954" s="15"/>
      <c r="J954" s="15"/>
      <c r="K954" s="15"/>
      <c r="L954" s="15"/>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row>
    <row r="955" ht="15.75" customHeight="1">
      <c r="A955" s="15"/>
      <c r="B955" s="15"/>
      <c r="C955" s="15"/>
      <c r="D955" s="15"/>
      <c r="E955" s="16"/>
      <c r="F955" s="16"/>
      <c r="G955" s="15"/>
      <c r="H955" s="15"/>
      <c r="I955" s="15"/>
      <c r="J955" s="15"/>
      <c r="K955" s="15"/>
      <c r="L955" s="15"/>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row>
    <row r="956" ht="15.75" customHeight="1">
      <c r="A956" s="15"/>
      <c r="B956" s="15"/>
      <c r="C956" s="15"/>
      <c r="D956" s="15"/>
      <c r="E956" s="16"/>
      <c r="F956" s="16"/>
      <c r="G956" s="15"/>
      <c r="H956" s="15"/>
      <c r="I956" s="15"/>
      <c r="J956" s="15"/>
      <c r="K956" s="15"/>
      <c r="L956" s="15"/>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row>
    <row r="957" ht="15.75" customHeight="1">
      <c r="A957" s="15"/>
      <c r="B957" s="15"/>
      <c r="C957" s="15"/>
      <c r="D957" s="15"/>
      <c r="E957" s="16"/>
      <c r="F957" s="16"/>
      <c r="G957" s="15"/>
      <c r="H957" s="15"/>
      <c r="I957" s="15"/>
      <c r="J957" s="15"/>
      <c r="K957" s="15"/>
      <c r="L957" s="15"/>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row>
    <row r="958" ht="15.75" customHeight="1">
      <c r="A958" s="15"/>
      <c r="B958" s="15"/>
      <c r="C958" s="15"/>
      <c r="D958" s="15"/>
      <c r="E958" s="16"/>
      <c r="F958" s="16"/>
      <c r="G958" s="15"/>
      <c r="H958" s="15"/>
      <c r="I958" s="15"/>
      <c r="J958" s="15"/>
      <c r="K958" s="15"/>
      <c r="L958" s="15"/>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row>
    <row r="959" ht="15.75" customHeight="1">
      <c r="A959" s="15"/>
      <c r="B959" s="15"/>
      <c r="C959" s="15"/>
      <c r="D959" s="15"/>
      <c r="E959" s="16"/>
      <c r="F959" s="16"/>
      <c r="G959" s="15"/>
      <c r="H959" s="15"/>
      <c r="I959" s="15"/>
      <c r="J959" s="15"/>
      <c r="K959" s="15"/>
      <c r="L959" s="15"/>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row>
    <row r="960" ht="15.75" customHeight="1">
      <c r="A960" s="15"/>
      <c r="B960" s="15"/>
      <c r="C960" s="15"/>
      <c r="D960" s="15"/>
      <c r="E960" s="16"/>
      <c r="F960" s="16"/>
      <c r="G960" s="15"/>
      <c r="H960" s="15"/>
      <c r="I960" s="15"/>
      <c r="J960" s="15"/>
      <c r="K960" s="15"/>
      <c r="L960" s="15"/>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row>
    <row r="961" ht="15.75" customHeight="1">
      <c r="A961" s="15"/>
      <c r="B961" s="15"/>
      <c r="C961" s="15"/>
      <c r="D961" s="15"/>
      <c r="E961" s="16"/>
      <c r="F961" s="16"/>
      <c r="G961" s="15"/>
      <c r="H961" s="15"/>
      <c r="I961" s="15"/>
      <c r="J961" s="15"/>
      <c r="K961" s="15"/>
      <c r="L961" s="15"/>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row>
    <row r="962" ht="15.75" customHeight="1">
      <c r="A962" s="15"/>
      <c r="B962" s="15"/>
      <c r="C962" s="15"/>
      <c r="D962" s="15"/>
      <c r="E962" s="16"/>
      <c r="F962" s="16"/>
      <c r="G962" s="15"/>
      <c r="H962" s="15"/>
      <c r="I962" s="15"/>
      <c r="J962" s="15"/>
      <c r="K962" s="15"/>
      <c r="L962" s="15"/>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row>
    <row r="963" ht="15.75" customHeight="1">
      <c r="A963" s="15"/>
      <c r="B963" s="15"/>
      <c r="C963" s="15"/>
      <c r="D963" s="15"/>
      <c r="E963" s="16"/>
      <c r="F963" s="16"/>
      <c r="G963" s="15"/>
      <c r="H963" s="15"/>
      <c r="I963" s="15"/>
      <c r="J963" s="15"/>
      <c r="K963" s="15"/>
      <c r="L963" s="15"/>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row>
    <row r="964" ht="15.75" customHeight="1">
      <c r="A964" s="15"/>
      <c r="B964" s="15"/>
      <c r="C964" s="15"/>
      <c r="D964" s="15"/>
      <c r="E964" s="16"/>
      <c r="F964" s="16"/>
      <c r="G964" s="15"/>
      <c r="H964" s="15"/>
      <c r="I964" s="15"/>
      <c r="J964" s="15"/>
      <c r="K964" s="15"/>
      <c r="L964" s="15"/>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row>
    <row r="965" ht="15.75" customHeight="1">
      <c r="A965" s="15"/>
      <c r="B965" s="15"/>
      <c r="C965" s="15"/>
      <c r="D965" s="15"/>
      <c r="E965" s="16"/>
      <c r="F965" s="16"/>
      <c r="G965" s="15"/>
      <c r="H965" s="15"/>
      <c r="I965" s="15"/>
      <c r="J965" s="15"/>
      <c r="K965" s="15"/>
      <c r="L965" s="15"/>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row>
    <row r="966" ht="15.75" customHeight="1">
      <c r="A966" s="15"/>
      <c r="B966" s="15"/>
      <c r="C966" s="15"/>
      <c r="D966" s="15"/>
      <c r="E966" s="16"/>
      <c r="F966" s="16"/>
      <c r="G966" s="15"/>
      <c r="H966" s="15"/>
      <c r="I966" s="15"/>
      <c r="J966" s="15"/>
      <c r="K966" s="15"/>
      <c r="L966" s="15"/>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row>
    <row r="967" ht="15.75" customHeight="1">
      <c r="A967" s="15"/>
      <c r="B967" s="15"/>
      <c r="C967" s="15"/>
      <c r="D967" s="15"/>
      <c r="E967" s="16"/>
      <c r="F967" s="16"/>
      <c r="G967" s="15"/>
      <c r="H967" s="15"/>
      <c r="I967" s="15"/>
      <c r="J967" s="15"/>
      <c r="K967" s="15"/>
      <c r="L967" s="15"/>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row>
    <row r="968" ht="15.75" customHeight="1">
      <c r="A968" s="15"/>
      <c r="B968" s="15"/>
      <c r="C968" s="15"/>
      <c r="D968" s="15"/>
      <c r="E968" s="16"/>
      <c r="F968" s="16"/>
      <c r="G968" s="15"/>
      <c r="H968" s="15"/>
      <c r="I968" s="15"/>
      <c r="J968" s="15"/>
      <c r="K968" s="15"/>
      <c r="L968" s="15"/>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row>
    <row r="969" ht="15.75" customHeight="1">
      <c r="A969" s="15"/>
      <c r="B969" s="15"/>
      <c r="C969" s="15"/>
      <c r="D969" s="15"/>
      <c r="E969" s="16"/>
      <c r="F969" s="16"/>
      <c r="G969" s="15"/>
      <c r="H969" s="15"/>
      <c r="I969" s="15"/>
      <c r="J969" s="15"/>
      <c r="K969" s="15"/>
      <c r="L969" s="15"/>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row>
    <row r="970" ht="15.75" customHeight="1">
      <c r="A970" s="15"/>
      <c r="B970" s="15"/>
      <c r="C970" s="15"/>
      <c r="D970" s="15"/>
      <c r="E970" s="16"/>
      <c r="F970" s="16"/>
      <c r="G970" s="15"/>
      <c r="H970" s="15"/>
      <c r="I970" s="15"/>
      <c r="J970" s="15"/>
      <c r="K970" s="15"/>
      <c r="L970" s="15"/>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row>
    <row r="971" ht="15.75" customHeight="1">
      <c r="A971" s="15"/>
      <c r="B971" s="15"/>
      <c r="C971" s="15"/>
      <c r="D971" s="15"/>
      <c r="E971" s="16"/>
      <c r="F971" s="16"/>
      <c r="G971" s="15"/>
      <c r="H971" s="15"/>
      <c r="I971" s="15"/>
      <c r="J971" s="15"/>
      <c r="K971" s="15"/>
      <c r="L971" s="15"/>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row>
    <row r="972" ht="15.75" customHeight="1">
      <c r="A972" s="15"/>
      <c r="B972" s="15"/>
      <c r="C972" s="15"/>
      <c r="D972" s="15"/>
      <c r="E972" s="16"/>
      <c r="F972" s="16"/>
      <c r="G972" s="15"/>
      <c r="H972" s="15"/>
      <c r="I972" s="15"/>
      <c r="J972" s="15"/>
      <c r="K972" s="15"/>
      <c r="L972" s="15"/>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row>
    <row r="973" ht="15.75" customHeight="1">
      <c r="A973" s="15"/>
      <c r="B973" s="15"/>
      <c r="C973" s="15"/>
      <c r="D973" s="15"/>
      <c r="E973" s="16"/>
      <c r="F973" s="16"/>
      <c r="G973" s="15"/>
      <c r="H973" s="15"/>
      <c r="I973" s="15"/>
      <c r="J973" s="15"/>
      <c r="K973" s="15"/>
      <c r="L973" s="15"/>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row>
    <row r="974" ht="15.75" customHeight="1">
      <c r="A974" s="15"/>
      <c r="B974" s="15"/>
      <c r="C974" s="15"/>
      <c r="D974" s="15"/>
      <c r="E974" s="16"/>
      <c r="F974" s="16"/>
      <c r="G974" s="15"/>
      <c r="H974" s="15"/>
      <c r="I974" s="15"/>
      <c r="J974" s="15"/>
      <c r="K974" s="15"/>
      <c r="L974" s="15"/>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row>
    <row r="975" ht="15.75" customHeight="1">
      <c r="A975" s="15"/>
      <c r="B975" s="15"/>
      <c r="C975" s="15"/>
      <c r="D975" s="15"/>
      <c r="E975" s="16"/>
      <c r="F975" s="16"/>
      <c r="G975" s="15"/>
      <c r="H975" s="15"/>
      <c r="I975" s="15"/>
      <c r="J975" s="15"/>
      <c r="K975" s="15"/>
      <c r="L975" s="15"/>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row>
    <row r="976" ht="15.75" customHeight="1">
      <c r="A976" s="15"/>
      <c r="B976" s="15"/>
      <c r="C976" s="15"/>
      <c r="D976" s="15"/>
      <c r="E976" s="16"/>
      <c r="F976" s="16"/>
      <c r="G976" s="15"/>
      <c r="H976" s="15"/>
      <c r="I976" s="15"/>
      <c r="J976" s="15"/>
      <c r="K976" s="15"/>
      <c r="L976" s="15"/>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row>
    <row r="977" ht="15.75" customHeight="1">
      <c r="A977" s="15"/>
      <c r="B977" s="15"/>
      <c r="C977" s="15"/>
      <c r="D977" s="15"/>
      <c r="E977" s="16"/>
      <c r="F977" s="16"/>
      <c r="G977" s="15"/>
      <c r="H977" s="15"/>
      <c r="I977" s="15"/>
      <c r="J977" s="15"/>
      <c r="K977" s="15"/>
      <c r="L977" s="15"/>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row>
    <row r="978" ht="15.75" customHeight="1">
      <c r="A978" s="15"/>
      <c r="B978" s="15"/>
      <c r="C978" s="15"/>
      <c r="D978" s="15"/>
      <c r="E978" s="16"/>
      <c r="F978" s="16"/>
      <c r="G978" s="15"/>
      <c r="H978" s="15"/>
      <c r="I978" s="15"/>
      <c r="J978" s="15"/>
      <c r="K978" s="15"/>
      <c r="L978" s="15"/>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row>
    <row r="979" ht="15.75" customHeight="1">
      <c r="A979" s="15"/>
      <c r="B979" s="15"/>
      <c r="C979" s="15"/>
      <c r="D979" s="15"/>
      <c r="E979" s="16"/>
      <c r="F979" s="16"/>
      <c r="G979" s="15"/>
      <c r="H979" s="15"/>
      <c r="I979" s="15"/>
      <c r="J979" s="15"/>
      <c r="K979" s="15"/>
      <c r="L979" s="15"/>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row>
    <row r="980" ht="15.75" customHeight="1">
      <c r="A980" s="15"/>
      <c r="B980" s="15"/>
      <c r="C980" s="15"/>
      <c r="D980" s="15"/>
      <c r="E980" s="16"/>
      <c r="F980" s="16"/>
      <c r="G980" s="15"/>
      <c r="H980" s="15"/>
      <c r="I980" s="15"/>
      <c r="J980" s="15"/>
      <c r="K980" s="15"/>
      <c r="L980" s="15"/>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row>
    <row r="981" ht="15.75" customHeight="1">
      <c r="A981" s="15"/>
      <c r="B981" s="15"/>
      <c r="C981" s="15"/>
      <c r="D981" s="15"/>
      <c r="E981" s="16"/>
      <c r="F981" s="16"/>
      <c r="G981" s="15"/>
      <c r="H981" s="15"/>
      <c r="I981" s="15"/>
      <c r="J981" s="15"/>
      <c r="K981" s="15"/>
      <c r="L981" s="15"/>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row>
    <row r="982" ht="15.75" customHeight="1">
      <c r="A982" s="15"/>
      <c r="B982" s="15"/>
      <c r="C982" s="15"/>
      <c r="D982" s="15"/>
      <c r="E982" s="16"/>
      <c r="F982" s="16"/>
      <c r="G982" s="15"/>
      <c r="H982" s="15"/>
      <c r="I982" s="15"/>
      <c r="J982" s="15"/>
      <c r="K982" s="15"/>
      <c r="L982" s="15"/>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row>
    <row r="983" ht="15.75" customHeight="1">
      <c r="A983" s="15"/>
      <c r="B983" s="15"/>
      <c r="C983" s="15"/>
      <c r="D983" s="15"/>
      <c r="E983" s="16"/>
      <c r="F983" s="16"/>
      <c r="G983" s="15"/>
      <c r="H983" s="15"/>
      <c r="I983" s="15"/>
      <c r="J983" s="15"/>
      <c r="K983" s="15"/>
      <c r="L983" s="15"/>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row>
    <row r="984" ht="15.75" customHeight="1">
      <c r="A984" s="15"/>
      <c r="B984" s="15"/>
      <c r="C984" s="15"/>
      <c r="D984" s="15"/>
      <c r="E984" s="16"/>
      <c r="F984" s="16"/>
      <c r="G984" s="15"/>
      <c r="H984" s="15"/>
      <c r="I984" s="15"/>
      <c r="J984" s="15"/>
      <c r="K984" s="15"/>
      <c r="L984" s="15"/>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row>
    <row r="985" ht="15.75" customHeight="1">
      <c r="A985" s="15"/>
      <c r="B985" s="15"/>
      <c r="C985" s="15"/>
      <c r="D985" s="15"/>
      <c r="E985" s="16"/>
      <c r="F985" s="16"/>
      <c r="G985" s="15"/>
      <c r="H985" s="15"/>
      <c r="I985" s="15"/>
      <c r="J985" s="15"/>
      <c r="K985" s="15"/>
      <c r="L985" s="15"/>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row>
    <row r="986" ht="15.75" customHeight="1">
      <c r="A986" s="15"/>
      <c r="B986" s="15"/>
      <c r="C986" s="15"/>
      <c r="D986" s="15"/>
      <c r="E986" s="16"/>
      <c r="F986" s="16"/>
      <c r="G986" s="15"/>
      <c r="H986" s="15"/>
      <c r="I986" s="15"/>
      <c r="J986" s="15"/>
      <c r="K986" s="15"/>
      <c r="L986" s="15"/>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row>
  </sheetData>
  <mergeCells count="77">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O23:AP23"/>
    <mergeCell ref="AQ23:AW23"/>
    <mergeCell ref="BC23:BE23"/>
    <mergeCell ref="A31:BQ31"/>
    <mergeCell ref="G33:I33"/>
    <mergeCell ref="A15:A18"/>
    <mergeCell ref="A23:L23"/>
    <mergeCell ref="M23:S23"/>
    <mergeCell ref="U23:V23"/>
    <mergeCell ref="W23:AC23"/>
    <mergeCell ref="AE23:AF23"/>
    <mergeCell ref="AG23:AM2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I22 BN15:BQ22">
    <cfRule type="cellIs" dxfId="0" priority="1" operator="between">
      <formula>0.7</formula>
      <formula>1</formula>
    </cfRule>
  </conditionalFormatting>
  <conditionalFormatting sqref="BF15:BI22 BN15:BQ22">
    <cfRule type="cellIs" dxfId="1" priority="2" operator="between">
      <formula>0.51</formula>
      <formula>0.69</formula>
    </cfRule>
  </conditionalFormatting>
  <conditionalFormatting sqref="BF15:BI22 BN15:BQ22">
    <cfRule type="cellIs" dxfId="2" priority="3" operator="between">
      <formula>0</formula>
      <formula>0.5</formula>
    </cfRule>
  </conditionalFormatting>
  <hyperlinks>
    <hyperlink r:id="rId2" ref="U17"/>
    <hyperlink r:id="rId3" ref="AE17"/>
    <hyperlink r:id="rId4" location="gid=773306513" ref="AE21"/>
  </hyperlinks>
  <printOptions/>
  <pageMargins bottom="0.75" footer="0.0" header="0.0" left="0.7" right="0.7" top="0.75"/>
  <pageSetup orientation="landscape"/>
  <drawing r:id="rId5"/>
  <legacyDrawing r:id="rId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53.57"/>
    <col customWidth="1" min="13" max="20" width="15.86"/>
    <col customWidth="1" min="21" max="21" width="52.0"/>
    <col customWidth="1" min="22" max="22" width="63.86"/>
    <col customWidth="1" min="23" max="30" width="15.86"/>
    <col customWidth="1" min="31" max="31" width="60.71"/>
    <col customWidth="1" min="32" max="32" width="60.29"/>
    <col customWidth="1" min="33" max="40" width="15.86"/>
    <col customWidth="1" min="41" max="41" width="30.86"/>
    <col customWidth="1" min="42" max="42" width="33.29"/>
    <col customWidth="1" min="43" max="50" width="15.86"/>
    <col customWidth="1" min="51" max="51" width="33.29"/>
    <col customWidth="1" min="52" max="52" width="30.0"/>
    <col customWidth="1" min="53" max="53" width="24.57"/>
    <col customWidth="1" min="54" max="57" width="17.71"/>
    <col customWidth="1" min="58" max="65" width="12.29"/>
    <col customWidth="1" min="66" max="66" width="17.29"/>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594</v>
      </c>
      <c r="BJ1" s="6"/>
      <c r="BK1" s="6"/>
      <c r="BL1" s="6"/>
      <c r="BM1" s="6"/>
      <c r="BN1" s="6"/>
      <c r="BO1" s="6"/>
      <c r="BP1" s="6"/>
      <c r="BQ1" s="7"/>
    </row>
    <row r="2" ht="20.25" customHeight="1">
      <c r="A2" s="8"/>
      <c r="B2" s="9"/>
      <c r="BH2" s="10"/>
      <c r="BI2" s="5" t="s">
        <v>595</v>
      </c>
      <c r="BJ2" s="6"/>
      <c r="BK2" s="6"/>
      <c r="BL2" s="6"/>
      <c r="BM2" s="6"/>
      <c r="BN2" s="6"/>
      <c r="BO2" s="6"/>
      <c r="BP2" s="6"/>
      <c r="BQ2" s="7"/>
    </row>
    <row r="3" ht="20.25" customHeight="1">
      <c r="A3" s="8"/>
      <c r="B3" s="9"/>
      <c r="BH3" s="10"/>
      <c r="BI3" s="5" t="s">
        <v>596</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597</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598</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599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600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7"/>
      <c r="W12" s="25" t="s">
        <v>31</v>
      </c>
      <c r="X12" s="6"/>
      <c r="Y12" s="6"/>
      <c r="Z12" s="6"/>
      <c r="AA12" s="6"/>
      <c r="AB12" s="6"/>
      <c r="AC12" s="6"/>
      <c r="AD12" s="6"/>
      <c r="AE12" s="6"/>
      <c r="AF12" s="7"/>
      <c r="AG12" s="25" t="s">
        <v>32</v>
      </c>
      <c r="AH12" s="6"/>
      <c r="AI12" s="6"/>
      <c r="AJ12" s="6"/>
      <c r="AK12" s="6"/>
      <c r="AL12" s="6"/>
      <c r="AM12" s="6"/>
      <c r="AN12" s="6"/>
      <c r="AO12" s="6"/>
      <c r="AP12" s="7"/>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47.2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551</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25" t="s">
        <v>53</v>
      </c>
      <c r="AR13" s="7"/>
      <c r="AS13" s="25" t="s">
        <v>54</v>
      </c>
      <c r="AT13" s="7"/>
      <c r="AU13" s="25" t="s">
        <v>55</v>
      </c>
      <c r="AV13" s="7"/>
      <c r="AW13" s="25" t="s">
        <v>44</v>
      </c>
      <c r="AX13" s="7"/>
      <c r="AY13" s="33" t="s">
        <v>45</v>
      </c>
      <c r="AZ13" s="33" t="s">
        <v>551</v>
      </c>
      <c r="BA13" s="8"/>
      <c r="BB13" s="8"/>
      <c r="BC13" s="8"/>
      <c r="BD13" s="8"/>
      <c r="BE13" s="8"/>
      <c r="BF13" s="8"/>
      <c r="BG13" s="8"/>
      <c r="BH13" s="8"/>
      <c r="BI13" s="8"/>
      <c r="BJ13" s="8"/>
      <c r="BK13" s="8"/>
      <c r="BL13" s="8"/>
      <c r="BM13" s="8"/>
      <c r="BN13" s="8"/>
      <c r="BO13" s="8"/>
      <c r="BP13" s="8"/>
      <c r="BQ13" s="8"/>
    </row>
    <row r="14" ht="39.7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40.25" customHeight="1">
      <c r="A15" s="37" t="s">
        <v>153</v>
      </c>
      <c r="B15" s="37" t="s">
        <v>601</v>
      </c>
      <c r="C15" s="37" t="s">
        <v>602</v>
      </c>
      <c r="D15" s="160">
        <v>100.0</v>
      </c>
      <c r="E15" s="117">
        <f t="shared" ref="E15:E31" si="7">BA15</f>
        <v>0.9996</v>
      </c>
      <c r="F15" s="130">
        <v>0.0</v>
      </c>
      <c r="G15" s="36" t="s">
        <v>603</v>
      </c>
      <c r="H15" s="54" t="s">
        <v>604</v>
      </c>
      <c r="I15" s="328" t="s">
        <v>605</v>
      </c>
      <c r="J15" s="293" t="s">
        <v>606</v>
      </c>
      <c r="K15" s="293" t="s">
        <v>607</v>
      </c>
      <c r="L15" s="320" t="s">
        <v>608</v>
      </c>
      <c r="M15" s="43">
        <v>0.0833</v>
      </c>
      <c r="N15" s="43">
        <v>0.0833</v>
      </c>
      <c r="O15" s="43">
        <v>0.0833</v>
      </c>
      <c r="P15" s="43">
        <v>0.0833</v>
      </c>
      <c r="Q15" s="43">
        <v>0.0833</v>
      </c>
      <c r="R15" s="43">
        <v>0.0833</v>
      </c>
      <c r="S15" s="44">
        <f t="shared" ref="S15:T15" si="1">M15+O15+Q15</f>
        <v>0.2499</v>
      </c>
      <c r="T15" s="44">
        <f t="shared" si="1"/>
        <v>0.2499</v>
      </c>
      <c r="U15" s="329" t="s">
        <v>609</v>
      </c>
      <c r="V15" s="330" t="s">
        <v>610</v>
      </c>
      <c r="W15" s="43">
        <v>0.0833</v>
      </c>
      <c r="X15" s="43">
        <v>0.0833</v>
      </c>
      <c r="Y15" s="43">
        <v>0.0833</v>
      </c>
      <c r="Z15" s="43">
        <v>0.0833</v>
      </c>
      <c r="AA15" s="43">
        <v>0.0833</v>
      </c>
      <c r="AB15" s="43">
        <v>0.0833</v>
      </c>
      <c r="AC15" s="44">
        <f t="shared" ref="AC15:AD15" si="2">W15+Y15+AA15</f>
        <v>0.2499</v>
      </c>
      <c r="AD15" s="44">
        <f t="shared" si="2"/>
        <v>0.2499</v>
      </c>
      <c r="AE15" s="329" t="s">
        <v>611</v>
      </c>
      <c r="AF15" s="329" t="s">
        <v>612</v>
      </c>
      <c r="AG15" s="43">
        <v>0.0833</v>
      </c>
      <c r="AH15" s="48"/>
      <c r="AI15" s="43">
        <v>0.0833</v>
      </c>
      <c r="AJ15" s="48"/>
      <c r="AK15" s="43">
        <v>0.0833</v>
      </c>
      <c r="AL15" s="48"/>
      <c r="AM15" s="44">
        <f t="shared" ref="AM15:AN15" si="3">AG15+AI15+AK15</f>
        <v>0.2499</v>
      </c>
      <c r="AN15" s="44">
        <f t="shared" si="3"/>
        <v>0</v>
      </c>
      <c r="AO15" s="49"/>
      <c r="AP15" s="49"/>
      <c r="AQ15" s="43">
        <v>0.0833</v>
      </c>
      <c r="AR15" s="48"/>
      <c r="AS15" s="43">
        <v>0.0833</v>
      </c>
      <c r="AT15" s="48"/>
      <c r="AU15" s="43">
        <v>0.0833</v>
      </c>
      <c r="AV15" s="48"/>
      <c r="AW15" s="44">
        <f t="shared" ref="AW15:AX15" si="4">AQ15+AS15+AU15</f>
        <v>0.2499</v>
      </c>
      <c r="AX15" s="44">
        <f t="shared" si="4"/>
        <v>0</v>
      </c>
      <c r="AY15" s="49"/>
      <c r="AZ15" s="49"/>
      <c r="BA15" s="52">
        <f t="shared" ref="BA15:BA31" si="12">S15+AC15+AM15+AW15</f>
        <v>0.9996</v>
      </c>
      <c r="BB15" s="44">
        <f t="shared" ref="BB15:BB31" si="13">+T15</f>
        <v>0.2499</v>
      </c>
      <c r="BC15" s="49">
        <f>BB15+AD15</f>
        <v>0.4998</v>
      </c>
      <c r="BD15" s="49">
        <f t="shared" ref="BD15:BD31" si="14">+T15+AD15+AN15</f>
        <v>0.4998</v>
      </c>
      <c r="BE15" s="49">
        <f t="shared" ref="BE15:BE31" si="15">+T15+AD15+AN15+AX15</f>
        <v>0.4998</v>
      </c>
      <c r="BF15" s="53">
        <f t="shared" ref="BF15:BI15" si="5">IF(AND(BB15&gt;0,$BA15&gt;0),BB15/$BA15,0)</f>
        <v>0.25</v>
      </c>
      <c r="BG15" s="53">
        <f t="shared" si="5"/>
        <v>0.5</v>
      </c>
      <c r="BH15" s="53">
        <f t="shared" si="5"/>
        <v>0.5</v>
      </c>
      <c r="BI15" s="53">
        <f t="shared" si="5"/>
        <v>0.5</v>
      </c>
      <c r="BJ15" s="53">
        <v>1.0</v>
      </c>
      <c r="BK15" s="53">
        <f t="shared" ref="BK15:BK17" si="17">BI15</f>
        <v>0.5</v>
      </c>
      <c r="BL15" s="53"/>
      <c r="BM15" s="53"/>
      <c r="BN15" s="53">
        <f t="shared" ref="BN15:BQ15" si="6">(IF(AND(BJ15&gt;0,$D15&gt;0),BJ15/$D15*100,0))</f>
        <v>1</v>
      </c>
      <c r="BO15" s="53">
        <f t="shared" si="6"/>
        <v>0.5</v>
      </c>
      <c r="BP15" s="53">
        <f t="shared" si="6"/>
        <v>0</v>
      </c>
      <c r="BQ15" s="53">
        <f t="shared" si="6"/>
        <v>0</v>
      </c>
    </row>
    <row r="16" ht="114.75" customHeight="1">
      <c r="A16" s="37" t="s">
        <v>153</v>
      </c>
      <c r="B16" s="37" t="s">
        <v>613</v>
      </c>
      <c r="C16" s="37" t="s">
        <v>602</v>
      </c>
      <c r="D16" s="166">
        <v>100.0</v>
      </c>
      <c r="E16" s="117">
        <f t="shared" si="7"/>
        <v>0.9996</v>
      </c>
      <c r="F16" s="130">
        <v>0.0</v>
      </c>
      <c r="G16" s="36" t="s">
        <v>614</v>
      </c>
      <c r="H16" s="54" t="s">
        <v>615</v>
      </c>
      <c r="I16" s="328" t="s">
        <v>616</v>
      </c>
      <c r="J16" s="293" t="s">
        <v>606</v>
      </c>
      <c r="K16" s="293" t="s">
        <v>607</v>
      </c>
      <c r="L16" s="323" t="s">
        <v>608</v>
      </c>
      <c r="M16" s="43">
        <v>0.0833</v>
      </c>
      <c r="N16" s="43">
        <v>0.0833</v>
      </c>
      <c r="O16" s="43">
        <v>0.0833</v>
      </c>
      <c r="P16" s="43">
        <v>0.0833</v>
      </c>
      <c r="Q16" s="43">
        <v>0.0833</v>
      </c>
      <c r="R16" s="43">
        <v>0.0833</v>
      </c>
      <c r="S16" s="44">
        <f t="shared" ref="S16:T16" si="8">M16+O16+Q16</f>
        <v>0.2499</v>
      </c>
      <c r="T16" s="44">
        <f t="shared" si="8"/>
        <v>0.2499</v>
      </c>
      <c r="U16" s="329" t="s">
        <v>617</v>
      </c>
      <c r="V16" s="330" t="s">
        <v>618</v>
      </c>
      <c r="W16" s="43">
        <v>0.0833</v>
      </c>
      <c r="X16" s="43">
        <v>0.0833</v>
      </c>
      <c r="Y16" s="43">
        <v>0.0833</v>
      </c>
      <c r="Z16" s="43">
        <v>0.0833</v>
      </c>
      <c r="AA16" s="43">
        <v>0.0833</v>
      </c>
      <c r="AB16" s="43">
        <v>0.0833</v>
      </c>
      <c r="AC16" s="44">
        <f t="shared" ref="AC16:AD16" si="9">W16+Y16+AA16</f>
        <v>0.2499</v>
      </c>
      <c r="AD16" s="44">
        <f t="shared" si="9"/>
        <v>0.2499</v>
      </c>
      <c r="AE16" s="329" t="s">
        <v>619</v>
      </c>
      <c r="AF16" s="329" t="s">
        <v>620</v>
      </c>
      <c r="AG16" s="43">
        <v>0.0833</v>
      </c>
      <c r="AH16" s="48"/>
      <c r="AI16" s="43">
        <v>0.0833</v>
      </c>
      <c r="AJ16" s="48"/>
      <c r="AK16" s="43">
        <v>0.0833</v>
      </c>
      <c r="AL16" s="48"/>
      <c r="AM16" s="44">
        <f t="shared" ref="AM16:AN16" si="10">AG16+AI16+AK16</f>
        <v>0.2499</v>
      </c>
      <c r="AN16" s="44">
        <f t="shared" si="10"/>
        <v>0</v>
      </c>
      <c r="AO16" s="49"/>
      <c r="AP16" s="49"/>
      <c r="AQ16" s="43">
        <v>0.0833</v>
      </c>
      <c r="AR16" s="48"/>
      <c r="AS16" s="43">
        <v>0.0833</v>
      </c>
      <c r="AT16" s="48"/>
      <c r="AU16" s="43">
        <v>0.0833</v>
      </c>
      <c r="AV16" s="48"/>
      <c r="AW16" s="44">
        <f t="shared" ref="AW16:AX16" si="11">AQ16+AS16+AU16</f>
        <v>0.2499</v>
      </c>
      <c r="AX16" s="44">
        <f t="shared" si="11"/>
        <v>0</v>
      </c>
      <c r="AY16" s="49"/>
      <c r="AZ16" s="49"/>
      <c r="BA16" s="52">
        <f t="shared" si="12"/>
        <v>0.9996</v>
      </c>
      <c r="BB16" s="44">
        <f t="shared" si="13"/>
        <v>0.2499</v>
      </c>
      <c r="BC16" s="49">
        <f t="shared" ref="BC16:BC31" si="23">+T16+AD16</f>
        <v>0.4998</v>
      </c>
      <c r="BD16" s="49">
        <f t="shared" si="14"/>
        <v>0.4998</v>
      </c>
      <c r="BE16" s="49">
        <f t="shared" si="15"/>
        <v>0.4998</v>
      </c>
      <c r="BF16" s="53">
        <f t="shared" ref="BF16:BI16" si="16">IF(AND(BB16&gt;0,$BA16&gt;0),BB16/$BA16,0)</f>
        <v>0.25</v>
      </c>
      <c r="BG16" s="53">
        <f t="shared" si="16"/>
        <v>0.5</v>
      </c>
      <c r="BH16" s="53">
        <f t="shared" si="16"/>
        <v>0.5</v>
      </c>
      <c r="BI16" s="53">
        <f t="shared" si="16"/>
        <v>0.5</v>
      </c>
      <c r="BJ16" s="53">
        <v>1.0</v>
      </c>
      <c r="BK16" s="53">
        <f t="shared" si="17"/>
        <v>0.5</v>
      </c>
      <c r="BL16" s="53"/>
      <c r="BM16" s="53"/>
      <c r="BN16" s="53">
        <f t="shared" ref="BN16:BQ16" si="18">(IF(AND(BJ16&gt;0,$D16&gt;0),BJ16/$D16*100,0))</f>
        <v>1</v>
      </c>
      <c r="BO16" s="53">
        <f t="shared" si="18"/>
        <v>0.5</v>
      </c>
      <c r="BP16" s="53">
        <f t="shared" si="18"/>
        <v>0</v>
      </c>
      <c r="BQ16" s="53">
        <f t="shared" si="18"/>
        <v>0</v>
      </c>
    </row>
    <row r="17" ht="114.75" customHeight="1">
      <c r="A17" s="37" t="s">
        <v>153</v>
      </c>
      <c r="B17" s="37" t="s">
        <v>621</v>
      </c>
      <c r="C17" s="37" t="s">
        <v>602</v>
      </c>
      <c r="D17" s="166">
        <v>100.0</v>
      </c>
      <c r="E17" s="117">
        <f t="shared" si="7"/>
        <v>0.9996</v>
      </c>
      <c r="F17" s="130">
        <v>0.0</v>
      </c>
      <c r="G17" s="36" t="s">
        <v>622</v>
      </c>
      <c r="H17" s="54" t="s">
        <v>623</v>
      </c>
      <c r="I17" s="328" t="s">
        <v>624</v>
      </c>
      <c r="J17" s="293" t="s">
        <v>606</v>
      </c>
      <c r="K17" s="293" t="s">
        <v>607</v>
      </c>
      <c r="L17" s="323" t="s">
        <v>608</v>
      </c>
      <c r="M17" s="43">
        <v>0.0833</v>
      </c>
      <c r="N17" s="43">
        <v>0.0833</v>
      </c>
      <c r="O17" s="43">
        <v>0.0833</v>
      </c>
      <c r="P17" s="43">
        <v>0.0833</v>
      </c>
      <c r="Q17" s="43">
        <v>0.0833</v>
      </c>
      <c r="R17" s="43">
        <v>0.0833</v>
      </c>
      <c r="S17" s="44">
        <f t="shared" ref="S17:T17" si="19">M17+O17+Q17</f>
        <v>0.2499</v>
      </c>
      <c r="T17" s="44">
        <f t="shared" si="19"/>
        <v>0.2499</v>
      </c>
      <c r="U17" s="329" t="s">
        <v>625</v>
      </c>
      <c r="V17" s="330" t="s">
        <v>626</v>
      </c>
      <c r="W17" s="43">
        <v>0.0833</v>
      </c>
      <c r="X17" s="43">
        <v>0.0833</v>
      </c>
      <c r="Y17" s="43">
        <v>0.0833</v>
      </c>
      <c r="Z17" s="43">
        <v>0.0833</v>
      </c>
      <c r="AA17" s="43">
        <v>0.0833</v>
      </c>
      <c r="AB17" s="43">
        <v>0.0833</v>
      </c>
      <c r="AC17" s="44">
        <f t="shared" ref="AC17:AD17" si="20">W17+Y17+AA17</f>
        <v>0.2499</v>
      </c>
      <c r="AD17" s="44">
        <f t="shared" si="20"/>
        <v>0.2499</v>
      </c>
      <c r="AE17" s="329" t="s">
        <v>627</v>
      </c>
      <c r="AF17" s="329" t="s">
        <v>628</v>
      </c>
      <c r="AG17" s="43">
        <v>0.0833</v>
      </c>
      <c r="AH17" s="48"/>
      <c r="AI17" s="43">
        <v>0.0833</v>
      </c>
      <c r="AJ17" s="48"/>
      <c r="AK17" s="43">
        <v>0.0833</v>
      </c>
      <c r="AL17" s="48"/>
      <c r="AM17" s="44">
        <f t="shared" ref="AM17:AN17" si="21">AG17+AI17+AK17</f>
        <v>0.2499</v>
      </c>
      <c r="AN17" s="44">
        <f t="shared" si="21"/>
        <v>0</v>
      </c>
      <c r="AO17" s="49"/>
      <c r="AP17" s="49"/>
      <c r="AQ17" s="43">
        <v>0.0833</v>
      </c>
      <c r="AR17" s="48"/>
      <c r="AS17" s="43">
        <v>0.0833</v>
      </c>
      <c r="AT17" s="48"/>
      <c r="AU17" s="43">
        <v>0.0833</v>
      </c>
      <c r="AV17" s="48"/>
      <c r="AW17" s="44">
        <f t="shared" ref="AW17:AX17" si="22">AQ17+AS17+AU17</f>
        <v>0.2499</v>
      </c>
      <c r="AX17" s="44">
        <f t="shared" si="22"/>
        <v>0</v>
      </c>
      <c r="AY17" s="49"/>
      <c r="AZ17" s="49"/>
      <c r="BA17" s="52">
        <f t="shared" si="12"/>
        <v>0.9996</v>
      </c>
      <c r="BB17" s="44">
        <f t="shared" si="13"/>
        <v>0.2499</v>
      </c>
      <c r="BC17" s="49">
        <f t="shared" si="23"/>
        <v>0.4998</v>
      </c>
      <c r="BD17" s="49">
        <f t="shared" si="14"/>
        <v>0.4998</v>
      </c>
      <c r="BE17" s="49">
        <f t="shared" si="15"/>
        <v>0.4998</v>
      </c>
      <c r="BF17" s="53">
        <f t="shared" ref="BF17:BI17" si="24">IF(AND(BB17&gt;0,$BA17&gt;0),BB17/$BA17,0)</f>
        <v>0.25</v>
      </c>
      <c r="BG17" s="53">
        <f t="shared" si="24"/>
        <v>0.5</v>
      </c>
      <c r="BH17" s="53">
        <f t="shared" si="24"/>
        <v>0.5</v>
      </c>
      <c r="BI17" s="53">
        <f t="shared" si="24"/>
        <v>0.5</v>
      </c>
      <c r="BJ17" s="53">
        <v>1.0</v>
      </c>
      <c r="BK17" s="53">
        <f t="shared" si="17"/>
        <v>0.5</v>
      </c>
      <c r="BL17" s="53"/>
      <c r="BM17" s="53"/>
      <c r="BN17" s="53">
        <f t="shared" ref="BN17:BQ17" si="25">(IF(AND(BJ17&gt;0,$D17&gt;0),BJ17/$D17*100,0))</f>
        <v>1</v>
      </c>
      <c r="BO17" s="53">
        <f t="shared" si="25"/>
        <v>0.5</v>
      </c>
      <c r="BP17" s="53">
        <f t="shared" si="25"/>
        <v>0</v>
      </c>
      <c r="BQ17" s="53">
        <f t="shared" si="25"/>
        <v>0</v>
      </c>
    </row>
    <row r="18" ht="26.25" hidden="1" customHeight="1">
      <c r="A18" s="37" t="s">
        <v>262</v>
      </c>
      <c r="B18" s="37"/>
      <c r="C18" s="37"/>
      <c r="D18" s="117" t="s">
        <v>262</v>
      </c>
      <c r="E18" s="117">
        <f t="shared" si="7"/>
        <v>0</v>
      </c>
      <c r="F18" s="118" t="s">
        <v>262</v>
      </c>
      <c r="G18" s="36" t="s">
        <v>262</v>
      </c>
      <c r="H18" s="54"/>
      <c r="I18" s="41"/>
      <c r="J18" s="41"/>
      <c r="K18" s="41"/>
      <c r="L18" s="42" t="s">
        <v>262</v>
      </c>
      <c r="M18" s="48"/>
      <c r="N18" s="48"/>
      <c r="O18" s="48"/>
      <c r="P18" s="48"/>
      <c r="Q18" s="48"/>
      <c r="R18" s="48"/>
      <c r="S18" s="49">
        <f t="shared" ref="S18:T18" si="26">M18+O18+Q18</f>
        <v>0</v>
      </c>
      <c r="T18" s="49">
        <f t="shared" si="26"/>
        <v>0</v>
      </c>
      <c r="U18" s="49"/>
      <c r="V18" s="49"/>
      <c r="W18" s="48"/>
      <c r="X18" s="48"/>
      <c r="Y18" s="48"/>
      <c r="Z18" s="48"/>
      <c r="AA18" s="48"/>
      <c r="AB18" s="48"/>
      <c r="AC18" s="49">
        <f t="shared" ref="AC18:AD18" si="27">W18+Y18+AA18</f>
        <v>0</v>
      </c>
      <c r="AD18" s="49">
        <f t="shared" si="27"/>
        <v>0</v>
      </c>
      <c r="AE18" s="49"/>
      <c r="AF18" s="49"/>
      <c r="AG18" s="51"/>
      <c r="AH18" s="51"/>
      <c r="AI18" s="51"/>
      <c r="AJ18" s="51"/>
      <c r="AK18" s="51"/>
      <c r="AL18" s="51"/>
      <c r="AM18" s="49">
        <f t="shared" ref="AM18:AN18" si="28">AG18+AI18+AK18</f>
        <v>0</v>
      </c>
      <c r="AN18" s="49">
        <f t="shared" si="28"/>
        <v>0</v>
      </c>
      <c r="AO18" s="49"/>
      <c r="AP18" s="49"/>
      <c r="AQ18" s="51"/>
      <c r="AR18" s="51"/>
      <c r="AS18" s="51"/>
      <c r="AT18" s="51"/>
      <c r="AU18" s="51"/>
      <c r="AV18" s="51"/>
      <c r="AW18" s="49">
        <f t="shared" ref="AW18:AX18" si="29">AQ18+AS18+AU18</f>
        <v>0</v>
      </c>
      <c r="AX18" s="49">
        <f t="shared" si="29"/>
        <v>0</v>
      </c>
      <c r="AY18" s="49"/>
      <c r="AZ18" s="49"/>
      <c r="BA18" s="135">
        <f t="shared" si="12"/>
        <v>0</v>
      </c>
      <c r="BB18" s="44">
        <f t="shared" si="13"/>
        <v>0</v>
      </c>
      <c r="BC18" s="49">
        <f t="shared" si="23"/>
        <v>0</v>
      </c>
      <c r="BD18" s="49">
        <f t="shared" si="14"/>
        <v>0</v>
      </c>
      <c r="BE18" s="49">
        <f t="shared" si="15"/>
        <v>0</v>
      </c>
      <c r="BF18" s="53">
        <f t="shared" ref="BF18:BI18" si="30">IF(AND(BB18&gt;0,$BA18&gt;0),BB18/$BA18,0)</f>
        <v>0</v>
      </c>
      <c r="BG18" s="53">
        <f t="shared" si="30"/>
        <v>0</v>
      </c>
      <c r="BH18" s="53">
        <f t="shared" si="30"/>
        <v>0</v>
      </c>
      <c r="BI18" s="53">
        <f t="shared" si="30"/>
        <v>0</v>
      </c>
      <c r="BJ18" s="53"/>
      <c r="BK18" s="53"/>
      <c r="BL18" s="53"/>
      <c r="BM18" s="53"/>
      <c r="BN18" s="53">
        <f t="shared" ref="BN18:BQ18" si="31">(IF(AND(BB18&gt;0,$D18&gt;0),BB18/$D18,0))</f>
        <v>0</v>
      </c>
      <c r="BO18" s="53">
        <f t="shared" si="31"/>
        <v>0</v>
      </c>
      <c r="BP18" s="53">
        <f t="shared" si="31"/>
        <v>0</v>
      </c>
      <c r="BQ18" s="53">
        <f t="shared" si="31"/>
        <v>0</v>
      </c>
    </row>
    <row r="19" ht="26.25" hidden="1" customHeight="1">
      <c r="A19" s="37" t="s">
        <v>262</v>
      </c>
      <c r="B19" s="37"/>
      <c r="C19" s="37"/>
      <c r="D19" s="117" t="s">
        <v>262</v>
      </c>
      <c r="E19" s="117">
        <f t="shared" si="7"/>
        <v>0</v>
      </c>
      <c r="F19" s="118" t="s">
        <v>262</v>
      </c>
      <c r="G19" s="36" t="s">
        <v>262</v>
      </c>
      <c r="H19" s="54"/>
      <c r="I19" s="41"/>
      <c r="J19" s="41"/>
      <c r="K19" s="41"/>
      <c r="L19" s="42" t="s">
        <v>262</v>
      </c>
      <c r="M19" s="48"/>
      <c r="N19" s="48"/>
      <c r="O19" s="48"/>
      <c r="P19" s="48"/>
      <c r="Q19" s="48"/>
      <c r="R19" s="48"/>
      <c r="S19" s="49">
        <f t="shared" ref="S19:T19" si="32">M19+O19+Q19</f>
        <v>0</v>
      </c>
      <c r="T19" s="49">
        <f t="shared" si="32"/>
        <v>0</v>
      </c>
      <c r="U19" s="49"/>
      <c r="V19" s="49"/>
      <c r="W19" s="48"/>
      <c r="X19" s="48"/>
      <c r="Y19" s="48"/>
      <c r="Z19" s="48"/>
      <c r="AA19" s="48"/>
      <c r="AB19" s="48"/>
      <c r="AC19" s="49">
        <f t="shared" ref="AC19:AD19" si="33">W19+Y19+AA19</f>
        <v>0</v>
      </c>
      <c r="AD19" s="49">
        <f t="shared" si="33"/>
        <v>0</v>
      </c>
      <c r="AE19" s="49"/>
      <c r="AF19" s="49"/>
      <c r="AG19" s="51"/>
      <c r="AH19" s="51"/>
      <c r="AI19" s="51"/>
      <c r="AJ19" s="51"/>
      <c r="AK19" s="51"/>
      <c r="AL19" s="51"/>
      <c r="AM19" s="49">
        <f t="shared" ref="AM19:AN19" si="34">AG19+AI19+AK19</f>
        <v>0</v>
      </c>
      <c r="AN19" s="49">
        <f t="shared" si="34"/>
        <v>0</v>
      </c>
      <c r="AO19" s="49"/>
      <c r="AP19" s="49"/>
      <c r="AQ19" s="51"/>
      <c r="AR19" s="51"/>
      <c r="AS19" s="51"/>
      <c r="AT19" s="51"/>
      <c r="AU19" s="51"/>
      <c r="AV19" s="51"/>
      <c r="AW19" s="49">
        <f t="shared" ref="AW19:AX19" si="35">AQ19+AS19+AU19</f>
        <v>0</v>
      </c>
      <c r="AX19" s="49">
        <f t="shared" si="35"/>
        <v>0</v>
      </c>
      <c r="AY19" s="49"/>
      <c r="AZ19" s="49"/>
      <c r="BA19" s="135">
        <f t="shared" si="12"/>
        <v>0</v>
      </c>
      <c r="BB19" s="44">
        <f t="shared" si="13"/>
        <v>0</v>
      </c>
      <c r="BC19" s="49">
        <f t="shared" si="23"/>
        <v>0</v>
      </c>
      <c r="BD19" s="49">
        <f t="shared" si="14"/>
        <v>0</v>
      </c>
      <c r="BE19" s="49">
        <f t="shared" si="15"/>
        <v>0</v>
      </c>
      <c r="BF19" s="53">
        <f t="shared" ref="BF19:BI19" si="36">IF(AND(BB19&gt;0,$BA19&gt;0),BB19/$BA19,0)</f>
        <v>0</v>
      </c>
      <c r="BG19" s="53">
        <f t="shared" si="36"/>
        <v>0</v>
      </c>
      <c r="BH19" s="53">
        <f t="shared" si="36"/>
        <v>0</v>
      </c>
      <c r="BI19" s="53">
        <f t="shared" si="36"/>
        <v>0</v>
      </c>
      <c r="BJ19" s="53"/>
      <c r="BK19" s="53"/>
      <c r="BL19" s="53"/>
      <c r="BM19" s="53"/>
      <c r="BN19" s="53">
        <f t="shared" ref="BN19:BQ19" si="37">(IF(AND(BB19&gt;0,$D19&gt;0),BB19/$D19,0))</f>
        <v>0</v>
      </c>
      <c r="BO19" s="53">
        <f t="shared" si="37"/>
        <v>0</v>
      </c>
      <c r="BP19" s="53">
        <f t="shared" si="37"/>
        <v>0</v>
      </c>
      <c r="BQ19" s="53">
        <f t="shared" si="37"/>
        <v>0</v>
      </c>
    </row>
    <row r="20" ht="26.25" hidden="1" customHeight="1">
      <c r="A20" s="37" t="s">
        <v>262</v>
      </c>
      <c r="B20" s="37"/>
      <c r="C20" s="37"/>
      <c r="D20" s="117" t="s">
        <v>262</v>
      </c>
      <c r="E20" s="117">
        <f t="shared" si="7"/>
        <v>0</v>
      </c>
      <c r="F20" s="118" t="s">
        <v>262</v>
      </c>
      <c r="G20" s="36" t="s">
        <v>262</v>
      </c>
      <c r="H20" s="54"/>
      <c r="I20" s="41"/>
      <c r="J20" s="41"/>
      <c r="K20" s="41"/>
      <c r="L20" s="42" t="s">
        <v>262</v>
      </c>
      <c r="M20" s="48"/>
      <c r="N20" s="48"/>
      <c r="O20" s="48"/>
      <c r="P20" s="48"/>
      <c r="Q20" s="48"/>
      <c r="R20" s="48"/>
      <c r="S20" s="49">
        <f t="shared" ref="S20:T20" si="38">M20+O20+Q20</f>
        <v>0</v>
      </c>
      <c r="T20" s="49">
        <f t="shared" si="38"/>
        <v>0</v>
      </c>
      <c r="U20" s="49"/>
      <c r="V20" s="49"/>
      <c r="W20" s="48"/>
      <c r="X20" s="48"/>
      <c r="Y20" s="48"/>
      <c r="Z20" s="48"/>
      <c r="AA20" s="48"/>
      <c r="AB20" s="48"/>
      <c r="AC20" s="49">
        <f t="shared" ref="AC20:AD20" si="39">W20+Y20+AA20</f>
        <v>0</v>
      </c>
      <c r="AD20" s="49">
        <f t="shared" si="39"/>
        <v>0</v>
      </c>
      <c r="AE20" s="49"/>
      <c r="AF20" s="49"/>
      <c r="AG20" s="51"/>
      <c r="AH20" s="51"/>
      <c r="AI20" s="51"/>
      <c r="AJ20" s="51"/>
      <c r="AK20" s="51"/>
      <c r="AL20" s="51"/>
      <c r="AM20" s="49">
        <f t="shared" ref="AM20:AN20" si="40">AG20+AI20+AK20</f>
        <v>0</v>
      </c>
      <c r="AN20" s="49">
        <f t="shared" si="40"/>
        <v>0</v>
      </c>
      <c r="AO20" s="49"/>
      <c r="AP20" s="49"/>
      <c r="AQ20" s="51"/>
      <c r="AR20" s="51"/>
      <c r="AS20" s="51"/>
      <c r="AT20" s="51"/>
      <c r="AU20" s="51"/>
      <c r="AV20" s="51"/>
      <c r="AW20" s="49">
        <f t="shared" ref="AW20:AX20" si="41">AQ20+AS20+AU20</f>
        <v>0</v>
      </c>
      <c r="AX20" s="49">
        <f t="shared" si="41"/>
        <v>0</v>
      </c>
      <c r="AY20" s="49"/>
      <c r="AZ20" s="49"/>
      <c r="BA20" s="135">
        <f t="shared" si="12"/>
        <v>0</v>
      </c>
      <c r="BB20" s="44">
        <f t="shared" si="13"/>
        <v>0</v>
      </c>
      <c r="BC20" s="49">
        <f t="shared" si="23"/>
        <v>0</v>
      </c>
      <c r="BD20" s="49">
        <f t="shared" si="14"/>
        <v>0</v>
      </c>
      <c r="BE20" s="49">
        <f t="shared" si="15"/>
        <v>0</v>
      </c>
      <c r="BF20" s="53">
        <f t="shared" ref="BF20:BI20" si="42">IF(AND(BB20&gt;0,$BA20&gt;0),BB20/$BA20,0)</f>
        <v>0</v>
      </c>
      <c r="BG20" s="53">
        <f t="shared" si="42"/>
        <v>0</v>
      </c>
      <c r="BH20" s="53">
        <f t="shared" si="42"/>
        <v>0</v>
      </c>
      <c r="BI20" s="53">
        <f t="shared" si="42"/>
        <v>0</v>
      </c>
      <c r="BJ20" s="53"/>
      <c r="BK20" s="53"/>
      <c r="BL20" s="53"/>
      <c r="BM20" s="53"/>
      <c r="BN20" s="53">
        <f t="shared" ref="BN20:BQ20" si="43">(IF(AND(BB20&gt;0,$D20&gt;0),BB20/$D20,0))</f>
        <v>0</v>
      </c>
      <c r="BO20" s="53">
        <f t="shared" si="43"/>
        <v>0</v>
      </c>
      <c r="BP20" s="53">
        <f t="shared" si="43"/>
        <v>0</v>
      </c>
      <c r="BQ20" s="53">
        <f t="shared" si="43"/>
        <v>0</v>
      </c>
    </row>
    <row r="21" ht="26.25" hidden="1" customHeight="1">
      <c r="A21" s="37" t="s">
        <v>262</v>
      </c>
      <c r="B21" s="37"/>
      <c r="C21" s="37"/>
      <c r="D21" s="117" t="s">
        <v>262</v>
      </c>
      <c r="E21" s="117">
        <f t="shared" si="7"/>
        <v>0</v>
      </c>
      <c r="F21" s="118" t="s">
        <v>262</v>
      </c>
      <c r="G21" s="36" t="s">
        <v>262</v>
      </c>
      <c r="H21" s="54"/>
      <c r="I21" s="41"/>
      <c r="J21" s="41"/>
      <c r="K21" s="41"/>
      <c r="L21" s="42" t="s">
        <v>262</v>
      </c>
      <c r="M21" s="48"/>
      <c r="N21" s="48"/>
      <c r="O21" s="48"/>
      <c r="P21" s="48"/>
      <c r="Q21" s="48"/>
      <c r="R21" s="48"/>
      <c r="S21" s="49">
        <f t="shared" ref="S21:T21" si="44">M21+O21+Q21</f>
        <v>0</v>
      </c>
      <c r="T21" s="49">
        <f t="shared" si="44"/>
        <v>0</v>
      </c>
      <c r="U21" s="49"/>
      <c r="V21" s="49"/>
      <c r="W21" s="48"/>
      <c r="X21" s="48"/>
      <c r="Y21" s="48"/>
      <c r="Z21" s="48"/>
      <c r="AA21" s="48"/>
      <c r="AB21" s="48"/>
      <c r="AC21" s="49">
        <f t="shared" ref="AC21:AD21" si="45">W21+Y21+AA21</f>
        <v>0</v>
      </c>
      <c r="AD21" s="49">
        <f t="shared" si="45"/>
        <v>0</v>
      </c>
      <c r="AE21" s="49"/>
      <c r="AF21" s="49"/>
      <c r="AG21" s="51"/>
      <c r="AH21" s="51"/>
      <c r="AI21" s="51"/>
      <c r="AJ21" s="51"/>
      <c r="AK21" s="51"/>
      <c r="AL21" s="51"/>
      <c r="AM21" s="49">
        <f t="shared" ref="AM21:AN21" si="46">AG21+AI21+AK21</f>
        <v>0</v>
      </c>
      <c r="AN21" s="49">
        <f t="shared" si="46"/>
        <v>0</v>
      </c>
      <c r="AO21" s="49"/>
      <c r="AP21" s="49"/>
      <c r="AQ21" s="51"/>
      <c r="AR21" s="51"/>
      <c r="AS21" s="51"/>
      <c r="AT21" s="51"/>
      <c r="AU21" s="51"/>
      <c r="AV21" s="51"/>
      <c r="AW21" s="49">
        <f t="shared" ref="AW21:AX21" si="47">AQ21+AS21+AU21</f>
        <v>0</v>
      </c>
      <c r="AX21" s="49">
        <f t="shared" si="47"/>
        <v>0</v>
      </c>
      <c r="AY21" s="49"/>
      <c r="AZ21" s="49"/>
      <c r="BA21" s="135">
        <f t="shared" si="12"/>
        <v>0</v>
      </c>
      <c r="BB21" s="44">
        <f t="shared" si="13"/>
        <v>0</v>
      </c>
      <c r="BC21" s="49">
        <f t="shared" si="23"/>
        <v>0</v>
      </c>
      <c r="BD21" s="49">
        <f t="shared" si="14"/>
        <v>0</v>
      </c>
      <c r="BE21" s="49">
        <f t="shared" si="15"/>
        <v>0</v>
      </c>
      <c r="BF21" s="53">
        <f t="shared" ref="BF21:BI21" si="48">IF(AND(BB21&gt;0,$BA21&gt;0),BB21/$BA21,0)</f>
        <v>0</v>
      </c>
      <c r="BG21" s="53">
        <f t="shared" si="48"/>
        <v>0</v>
      </c>
      <c r="BH21" s="53">
        <f t="shared" si="48"/>
        <v>0</v>
      </c>
      <c r="BI21" s="53">
        <f t="shared" si="48"/>
        <v>0</v>
      </c>
      <c r="BJ21" s="53"/>
      <c r="BK21" s="53"/>
      <c r="BL21" s="53"/>
      <c r="BM21" s="53"/>
      <c r="BN21" s="53">
        <f t="shared" ref="BN21:BQ21" si="49">(IF(AND(BB21&gt;0,$D21&gt;0),BB21/$D21,0))</f>
        <v>0</v>
      </c>
      <c r="BO21" s="53">
        <f t="shared" si="49"/>
        <v>0</v>
      </c>
      <c r="BP21" s="53">
        <f t="shared" si="49"/>
        <v>0</v>
      </c>
      <c r="BQ21" s="53">
        <f t="shared" si="49"/>
        <v>0</v>
      </c>
    </row>
    <row r="22" ht="26.25" hidden="1" customHeight="1">
      <c r="A22" s="37" t="s">
        <v>262</v>
      </c>
      <c r="B22" s="37"/>
      <c r="C22" s="37"/>
      <c r="D22" s="117" t="s">
        <v>262</v>
      </c>
      <c r="E22" s="117">
        <f t="shared" si="7"/>
        <v>0</v>
      </c>
      <c r="F22" s="118" t="s">
        <v>262</v>
      </c>
      <c r="G22" s="36" t="s">
        <v>262</v>
      </c>
      <c r="H22" s="54"/>
      <c r="I22" s="41"/>
      <c r="J22" s="41"/>
      <c r="K22" s="41"/>
      <c r="L22" s="42" t="s">
        <v>262</v>
      </c>
      <c r="M22" s="48"/>
      <c r="N22" s="48"/>
      <c r="O22" s="48"/>
      <c r="P22" s="48"/>
      <c r="Q22" s="48"/>
      <c r="R22" s="48"/>
      <c r="S22" s="49">
        <f t="shared" ref="S22:T22" si="50">M22+O22+Q22</f>
        <v>0</v>
      </c>
      <c r="T22" s="49">
        <f t="shared" si="50"/>
        <v>0</v>
      </c>
      <c r="U22" s="49"/>
      <c r="V22" s="49"/>
      <c r="W22" s="48"/>
      <c r="X22" s="48"/>
      <c r="Y22" s="48"/>
      <c r="Z22" s="48"/>
      <c r="AA22" s="48"/>
      <c r="AB22" s="48"/>
      <c r="AC22" s="49">
        <f t="shared" ref="AC22:AD22" si="51">W22+Y22+AA22</f>
        <v>0</v>
      </c>
      <c r="AD22" s="49">
        <f t="shared" si="51"/>
        <v>0</v>
      </c>
      <c r="AE22" s="49"/>
      <c r="AF22" s="49"/>
      <c r="AG22" s="51"/>
      <c r="AH22" s="51"/>
      <c r="AI22" s="51"/>
      <c r="AJ22" s="51"/>
      <c r="AK22" s="51"/>
      <c r="AL22" s="51"/>
      <c r="AM22" s="49">
        <f t="shared" ref="AM22:AN22" si="52">AG22+AI22+AK22</f>
        <v>0</v>
      </c>
      <c r="AN22" s="49">
        <f t="shared" si="52"/>
        <v>0</v>
      </c>
      <c r="AO22" s="49"/>
      <c r="AP22" s="49"/>
      <c r="AQ22" s="51"/>
      <c r="AR22" s="51"/>
      <c r="AS22" s="51"/>
      <c r="AT22" s="51"/>
      <c r="AU22" s="51"/>
      <c r="AV22" s="51"/>
      <c r="AW22" s="49">
        <f t="shared" ref="AW22:AX22" si="53">AQ22+AS22+AU22</f>
        <v>0</v>
      </c>
      <c r="AX22" s="49">
        <f t="shared" si="53"/>
        <v>0</v>
      </c>
      <c r="AY22" s="49"/>
      <c r="AZ22" s="49"/>
      <c r="BA22" s="135">
        <f t="shared" si="12"/>
        <v>0</v>
      </c>
      <c r="BB22" s="44">
        <f t="shared" si="13"/>
        <v>0</v>
      </c>
      <c r="BC22" s="49">
        <f t="shared" si="23"/>
        <v>0</v>
      </c>
      <c r="BD22" s="49">
        <f t="shared" si="14"/>
        <v>0</v>
      </c>
      <c r="BE22" s="49">
        <f t="shared" si="15"/>
        <v>0</v>
      </c>
      <c r="BF22" s="53">
        <f t="shared" ref="BF22:BI22" si="54">IF(AND(BB22&gt;0,$BA22&gt;0),BB22/$BA22,0)</f>
        <v>0</v>
      </c>
      <c r="BG22" s="53">
        <f t="shared" si="54"/>
        <v>0</v>
      </c>
      <c r="BH22" s="53">
        <f t="shared" si="54"/>
        <v>0</v>
      </c>
      <c r="BI22" s="53">
        <f t="shared" si="54"/>
        <v>0</v>
      </c>
      <c r="BJ22" s="53"/>
      <c r="BK22" s="53"/>
      <c r="BL22" s="53"/>
      <c r="BM22" s="53"/>
      <c r="BN22" s="53">
        <f t="shared" ref="BN22:BQ22" si="55">(IF(AND(BB22&gt;0,$D22&gt;0),BB22/$D22,0))</f>
        <v>0</v>
      </c>
      <c r="BO22" s="53">
        <f t="shared" si="55"/>
        <v>0</v>
      </c>
      <c r="BP22" s="53">
        <f t="shared" si="55"/>
        <v>0</v>
      </c>
      <c r="BQ22" s="53">
        <f t="shared" si="55"/>
        <v>0</v>
      </c>
    </row>
    <row r="23" ht="26.25" hidden="1" customHeight="1">
      <c r="A23" s="37" t="s">
        <v>262</v>
      </c>
      <c r="B23" s="37"/>
      <c r="C23" s="37"/>
      <c r="D23" s="117" t="s">
        <v>262</v>
      </c>
      <c r="E23" s="117">
        <f t="shared" si="7"/>
        <v>0</v>
      </c>
      <c r="F23" s="118" t="s">
        <v>262</v>
      </c>
      <c r="G23" s="36" t="s">
        <v>262</v>
      </c>
      <c r="H23" s="54"/>
      <c r="I23" s="41"/>
      <c r="J23" s="41"/>
      <c r="K23" s="41"/>
      <c r="L23" s="42" t="s">
        <v>262</v>
      </c>
      <c r="M23" s="48"/>
      <c r="N23" s="48"/>
      <c r="O23" s="48"/>
      <c r="P23" s="48"/>
      <c r="Q23" s="48"/>
      <c r="R23" s="48"/>
      <c r="S23" s="49">
        <f t="shared" ref="S23:T23" si="56">M23+O23+Q23</f>
        <v>0</v>
      </c>
      <c r="T23" s="49">
        <f t="shared" si="56"/>
        <v>0</v>
      </c>
      <c r="U23" s="49"/>
      <c r="V23" s="49"/>
      <c r="W23" s="48"/>
      <c r="X23" s="48"/>
      <c r="Y23" s="48"/>
      <c r="Z23" s="48"/>
      <c r="AA23" s="48"/>
      <c r="AB23" s="48"/>
      <c r="AC23" s="49">
        <f t="shared" ref="AC23:AD23" si="57">W23+Y23+AA23</f>
        <v>0</v>
      </c>
      <c r="AD23" s="49">
        <f t="shared" si="57"/>
        <v>0</v>
      </c>
      <c r="AE23" s="49"/>
      <c r="AF23" s="49"/>
      <c r="AG23" s="51"/>
      <c r="AH23" s="51"/>
      <c r="AI23" s="51"/>
      <c r="AJ23" s="51"/>
      <c r="AK23" s="51"/>
      <c r="AL23" s="51"/>
      <c r="AM23" s="49">
        <f t="shared" ref="AM23:AN23" si="58">AG23+AI23+AK23</f>
        <v>0</v>
      </c>
      <c r="AN23" s="49">
        <f t="shared" si="58"/>
        <v>0</v>
      </c>
      <c r="AO23" s="49"/>
      <c r="AP23" s="49"/>
      <c r="AQ23" s="51"/>
      <c r="AR23" s="51"/>
      <c r="AS23" s="51"/>
      <c r="AT23" s="51"/>
      <c r="AU23" s="51"/>
      <c r="AV23" s="51"/>
      <c r="AW23" s="49">
        <f t="shared" ref="AW23:AX23" si="59">AQ23+AS23+AU23</f>
        <v>0</v>
      </c>
      <c r="AX23" s="49">
        <f t="shared" si="59"/>
        <v>0</v>
      </c>
      <c r="AY23" s="49"/>
      <c r="AZ23" s="49"/>
      <c r="BA23" s="135">
        <f t="shared" si="12"/>
        <v>0</v>
      </c>
      <c r="BB23" s="44">
        <f t="shared" si="13"/>
        <v>0</v>
      </c>
      <c r="BC23" s="49">
        <f t="shared" si="23"/>
        <v>0</v>
      </c>
      <c r="BD23" s="49">
        <f t="shared" si="14"/>
        <v>0</v>
      </c>
      <c r="BE23" s="49">
        <f t="shared" si="15"/>
        <v>0</v>
      </c>
      <c r="BF23" s="53">
        <f t="shared" ref="BF23:BI23" si="60">IF(AND(BB23&gt;0,$BA23&gt;0),BB23/$BA23,0)</f>
        <v>0</v>
      </c>
      <c r="BG23" s="53">
        <f t="shared" si="60"/>
        <v>0</v>
      </c>
      <c r="BH23" s="53">
        <f t="shared" si="60"/>
        <v>0</v>
      </c>
      <c r="BI23" s="53">
        <f t="shared" si="60"/>
        <v>0</v>
      </c>
      <c r="BJ23" s="53"/>
      <c r="BK23" s="53"/>
      <c r="BL23" s="53"/>
      <c r="BM23" s="53"/>
      <c r="BN23" s="53">
        <f t="shared" ref="BN23:BQ23" si="61">(IF(AND(BB23&gt;0,$D23&gt;0),BB23/$D23,0))</f>
        <v>0</v>
      </c>
      <c r="BO23" s="53">
        <f t="shared" si="61"/>
        <v>0</v>
      </c>
      <c r="BP23" s="53">
        <f t="shared" si="61"/>
        <v>0</v>
      </c>
      <c r="BQ23" s="53">
        <f t="shared" si="61"/>
        <v>0</v>
      </c>
    </row>
    <row r="24" ht="26.25" hidden="1" customHeight="1">
      <c r="A24" s="37" t="s">
        <v>262</v>
      </c>
      <c r="B24" s="37"/>
      <c r="C24" s="37"/>
      <c r="D24" s="117" t="s">
        <v>262</v>
      </c>
      <c r="E24" s="117">
        <f t="shared" si="7"/>
        <v>0</v>
      </c>
      <c r="F24" s="118" t="s">
        <v>262</v>
      </c>
      <c r="G24" s="36" t="s">
        <v>262</v>
      </c>
      <c r="H24" s="54"/>
      <c r="I24" s="41"/>
      <c r="J24" s="41"/>
      <c r="K24" s="41"/>
      <c r="L24" s="42" t="s">
        <v>262</v>
      </c>
      <c r="M24" s="48"/>
      <c r="N24" s="48"/>
      <c r="O24" s="48"/>
      <c r="P24" s="48"/>
      <c r="Q24" s="48"/>
      <c r="R24" s="48"/>
      <c r="S24" s="49">
        <f t="shared" ref="S24:T24" si="62">M24+O24+Q24</f>
        <v>0</v>
      </c>
      <c r="T24" s="49">
        <f t="shared" si="62"/>
        <v>0</v>
      </c>
      <c r="U24" s="49"/>
      <c r="V24" s="49"/>
      <c r="W24" s="48"/>
      <c r="X24" s="48"/>
      <c r="Y24" s="48"/>
      <c r="Z24" s="48"/>
      <c r="AA24" s="48"/>
      <c r="AB24" s="48"/>
      <c r="AC24" s="49">
        <f t="shared" ref="AC24:AD24" si="63">W24+Y24+AA24</f>
        <v>0</v>
      </c>
      <c r="AD24" s="49">
        <f t="shared" si="63"/>
        <v>0</v>
      </c>
      <c r="AE24" s="49"/>
      <c r="AF24" s="49"/>
      <c r="AG24" s="51"/>
      <c r="AH24" s="51"/>
      <c r="AI24" s="51"/>
      <c r="AJ24" s="51"/>
      <c r="AK24" s="51"/>
      <c r="AL24" s="51"/>
      <c r="AM24" s="49">
        <f t="shared" ref="AM24:AN24" si="64">AG24+AI24+AK24</f>
        <v>0</v>
      </c>
      <c r="AN24" s="49">
        <f t="shared" si="64"/>
        <v>0</v>
      </c>
      <c r="AO24" s="49"/>
      <c r="AP24" s="49"/>
      <c r="AQ24" s="51"/>
      <c r="AR24" s="51"/>
      <c r="AS24" s="51"/>
      <c r="AT24" s="51"/>
      <c r="AU24" s="51"/>
      <c r="AV24" s="51"/>
      <c r="AW24" s="49">
        <f t="shared" ref="AW24:AX24" si="65">AQ24+AS24+AU24</f>
        <v>0</v>
      </c>
      <c r="AX24" s="49">
        <f t="shared" si="65"/>
        <v>0</v>
      </c>
      <c r="AY24" s="49"/>
      <c r="AZ24" s="49"/>
      <c r="BA24" s="135">
        <f t="shared" si="12"/>
        <v>0</v>
      </c>
      <c r="BB24" s="44">
        <f t="shared" si="13"/>
        <v>0</v>
      </c>
      <c r="BC24" s="49">
        <f t="shared" si="23"/>
        <v>0</v>
      </c>
      <c r="BD24" s="49">
        <f t="shared" si="14"/>
        <v>0</v>
      </c>
      <c r="BE24" s="49">
        <f t="shared" si="15"/>
        <v>0</v>
      </c>
      <c r="BF24" s="53">
        <f t="shared" ref="BF24:BI24" si="66">IF(AND(BB24&gt;0,$BA24&gt;0),BB24/$BA24,0)</f>
        <v>0</v>
      </c>
      <c r="BG24" s="53">
        <f t="shared" si="66"/>
        <v>0</v>
      </c>
      <c r="BH24" s="53">
        <f t="shared" si="66"/>
        <v>0</v>
      </c>
      <c r="BI24" s="53">
        <f t="shared" si="66"/>
        <v>0</v>
      </c>
      <c r="BJ24" s="53"/>
      <c r="BK24" s="53"/>
      <c r="BL24" s="53"/>
      <c r="BM24" s="53"/>
      <c r="BN24" s="53">
        <f t="shared" ref="BN24:BQ24" si="67">(IF(AND(BB24&gt;0,$D24&gt;0),BB24/$D24,0))</f>
        <v>0</v>
      </c>
      <c r="BO24" s="53">
        <f t="shared" si="67"/>
        <v>0</v>
      </c>
      <c r="BP24" s="53">
        <f t="shared" si="67"/>
        <v>0</v>
      </c>
      <c r="BQ24" s="53">
        <f t="shared" si="67"/>
        <v>0</v>
      </c>
    </row>
    <row r="25" ht="26.25" hidden="1" customHeight="1">
      <c r="A25" s="37" t="s">
        <v>262</v>
      </c>
      <c r="B25" s="37"/>
      <c r="C25" s="37"/>
      <c r="D25" s="117" t="s">
        <v>262</v>
      </c>
      <c r="E25" s="117">
        <f t="shared" si="7"/>
        <v>0</v>
      </c>
      <c r="F25" s="118" t="s">
        <v>262</v>
      </c>
      <c r="G25" s="36" t="s">
        <v>262</v>
      </c>
      <c r="H25" s="54"/>
      <c r="I25" s="41"/>
      <c r="J25" s="41"/>
      <c r="K25" s="41"/>
      <c r="L25" s="42" t="s">
        <v>262</v>
      </c>
      <c r="M25" s="48"/>
      <c r="N25" s="48"/>
      <c r="O25" s="48"/>
      <c r="P25" s="48"/>
      <c r="Q25" s="48"/>
      <c r="R25" s="48"/>
      <c r="S25" s="49">
        <f t="shared" ref="S25:T25" si="68">M25+O25+Q25</f>
        <v>0</v>
      </c>
      <c r="T25" s="49">
        <f t="shared" si="68"/>
        <v>0</v>
      </c>
      <c r="U25" s="49"/>
      <c r="V25" s="49"/>
      <c r="W25" s="48"/>
      <c r="X25" s="48"/>
      <c r="Y25" s="48"/>
      <c r="Z25" s="48"/>
      <c r="AA25" s="48"/>
      <c r="AB25" s="48"/>
      <c r="AC25" s="49">
        <f t="shared" ref="AC25:AD25" si="69">W25+Y25+AA25</f>
        <v>0</v>
      </c>
      <c r="AD25" s="49">
        <f t="shared" si="69"/>
        <v>0</v>
      </c>
      <c r="AE25" s="49"/>
      <c r="AF25" s="49"/>
      <c r="AG25" s="51"/>
      <c r="AH25" s="51"/>
      <c r="AI25" s="51"/>
      <c r="AJ25" s="51"/>
      <c r="AK25" s="51"/>
      <c r="AL25" s="51"/>
      <c r="AM25" s="49">
        <f t="shared" ref="AM25:AN25" si="70">AG25+AI25+AK25</f>
        <v>0</v>
      </c>
      <c r="AN25" s="49">
        <f t="shared" si="70"/>
        <v>0</v>
      </c>
      <c r="AO25" s="49"/>
      <c r="AP25" s="49"/>
      <c r="AQ25" s="51"/>
      <c r="AR25" s="51"/>
      <c r="AS25" s="51"/>
      <c r="AT25" s="51"/>
      <c r="AU25" s="51"/>
      <c r="AV25" s="51"/>
      <c r="AW25" s="49">
        <f t="shared" ref="AW25:AX25" si="71">AQ25+AS25+AU25</f>
        <v>0</v>
      </c>
      <c r="AX25" s="49">
        <f t="shared" si="71"/>
        <v>0</v>
      </c>
      <c r="AY25" s="49"/>
      <c r="AZ25" s="49"/>
      <c r="BA25" s="135">
        <f t="shared" si="12"/>
        <v>0</v>
      </c>
      <c r="BB25" s="44">
        <f t="shared" si="13"/>
        <v>0</v>
      </c>
      <c r="BC25" s="49">
        <f t="shared" si="23"/>
        <v>0</v>
      </c>
      <c r="BD25" s="49">
        <f t="shared" si="14"/>
        <v>0</v>
      </c>
      <c r="BE25" s="49">
        <f t="shared" si="15"/>
        <v>0</v>
      </c>
      <c r="BF25" s="53">
        <f t="shared" ref="BF25:BI25" si="72">IF(AND(BB25&gt;0,$BA25&gt;0),BB25/$BA25,0)</f>
        <v>0</v>
      </c>
      <c r="BG25" s="53">
        <f t="shared" si="72"/>
        <v>0</v>
      </c>
      <c r="BH25" s="53">
        <f t="shared" si="72"/>
        <v>0</v>
      </c>
      <c r="BI25" s="53">
        <f t="shared" si="72"/>
        <v>0</v>
      </c>
      <c r="BJ25" s="53"/>
      <c r="BK25" s="53"/>
      <c r="BL25" s="53"/>
      <c r="BM25" s="53"/>
      <c r="BN25" s="53">
        <f t="shared" ref="BN25:BQ25" si="73">(IF(AND(BB25&gt;0,$D25&gt;0),BB25/$D25,0))</f>
        <v>0</v>
      </c>
      <c r="BO25" s="53">
        <f t="shared" si="73"/>
        <v>0</v>
      </c>
      <c r="BP25" s="53">
        <f t="shared" si="73"/>
        <v>0</v>
      </c>
      <c r="BQ25" s="53">
        <f t="shared" si="73"/>
        <v>0</v>
      </c>
    </row>
    <row r="26" ht="26.25" hidden="1" customHeight="1">
      <c r="A26" s="37" t="s">
        <v>262</v>
      </c>
      <c r="B26" s="37"/>
      <c r="C26" s="37"/>
      <c r="D26" s="117" t="s">
        <v>262</v>
      </c>
      <c r="E26" s="117">
        <f t="shared" si="7"/>
        <v>0</v>
      </c>
      <c r="F26" s="118" t="s">
        <v>262</v>
      </c>
      <c r="G26" s="36" t="s">
        <v>262</v>
      </c>
      <c r="H26" s="54"/>
      <c r="I26" s="41"/>
      <c r="J26" s="41"/>
      <c r="K26" s="41"/>
      <c r="L26" s="42" t="s">
        <v>262</v>
      </c>
      <c r="M26" s="48"/>
      <c r="N26" s="48"/>
      <c r="O26" s="48"/>
      <c r="P26" s="48"/>
      <c r="Q26" s="48"/>
      <c r="R26" s="48"/>
      <c r="S26" s="49">
        <f t="shared" ref="S26:T26" si="74">M26+O26+Q26</f>
        <v>0</v>
      </c>
      <c r="T26" s="49">
        <f t="shared" si="74"/>
        <v>0</v>
      </c>
      <c r="U26" s="49"/>
      <c r="V26" s="49"/>
      <c r="W26" s="48"/>
      <c r="X26" s="48"/>
      <c r="Y26" s="48"/>
      <c r="Z26" s="48"/>
      <c r="AA26" s="48"/>
      <c r="AB26" s="48"/>
      <c r="AC26" s="49">
        <f t="shared" ref="AC26:AD26" si="75">W26+Y26+AA26</f>
        <v>0</v>
      </c>
      <c r="AD26" s="49">
        <f t="shared" si="75"/>
        <v>0</v>
      </c>
      <c r="AE26" s="49"/>
      <c r="AF26" s="49"/>
      <c r="AG26" s="51"/>
      <c r="AH26" s="51"/>
      <c r="AI26" s="51"/>
      <c r="AJ26" s="51"/>
      <c r="AK26" s="51"/>
      <c r="AL26" s="51"/>
      <c r="AM26" s="49">
        <f t="shared" ref="AM26:AN26" si="76">AG26+AI26+AK26</f>
        <v>0</v>
      </c>
      <c r="AN26" s="49">
        <f t="shared" si="76"/>
        <v>0</v>
      </c>
      <c r="AO26" s="49"/>
      <c r="AP26" s="49"/>
      <c r="AQ26" s="51"/>
      <c r="AR26" s="51"/>
      <c r="AS26" s="51"/>
      <c r="AT26" s="51"/>
      <c r="AU26" s="51"/>
      <c r="AV26" s="51"/>
      <c r="AW26" s="49">
        <f t="shared" ref="AW26:AX26" si="77">AQ26+AS26+AU26</f>
        <v>0</v>
      </c>
      <c r="AX26" s="49">
        <f t="shared" si="77"/>
        <v>0</v>
      </c>
      <c r="AY26" s="49"/>
      <c r="AZ26" s="49"/>
      <c r="BA26" s="135">
        <f t="shared" si="12"/>
        <v>0</v>
      </c>
      <c r="BB26" s="44">
        <f t="shared" si="13"/>
        <v>0</v>
      </c>
      <c r="BC26" s="49">
        <f t="shared" si="23"/>
        <v>0</v>
      </c>
      <c r="BD26" s="49">
        <f t="shared" si="14"/>
        <v>0</v>
      </c>
      <c r="BE26" s="49">
        <f t="shared" si="15"/>
        <v>0</v>
      </c>
      <c r="BF26" s="53">
        <f t="shared" ref="BF26:BI26" si="78">IF(AND(BB26&gt;0,$BA26&gt;0),BB26/$BA26,0)</f>
        <v>0</v>
      </c>
      <c r="BG26" s="53">
        <f t="shared" si="78"/>
        <v>0</v>
      </c>
      <c r="BH26" s="53">
        <f t="shared" si="78"/>
        <v>0</v>
      </c>
      <c r="BI26" s="53">
        <f t="shared" si="78"/>
        <v>0</v>
      </c>
      <c r="BJ26" s="53"/>
      <c r="BK26" s="53"/>
      <c r="BL26" s="53"/>
      <c r="BM26" s="53"/>
      <c r="BN26" s="53">
        <f t="shared" ref="BN26:BQ26" si="79">(IF(AND(BB26&gt;0,$D26&gt;0),BB26/$D26,0))</f>
        <v>0</v>
      </c>
      <c r="BO26" s="53">
        <f t="shared" si="79"/>
        <v>0</v>
      </c>
      <c r="BP26" s="53">
        <f t="shared" si="79"/>
        <v>0</v>
      </c>
      <c r="BQ26" s="53">
        <f t="shared" si="79"/>
        <v>0</v>
      </c>
    </row>
    <row r="27" ht="26.25" hidden="1" customHeight="1">
      <c r="A27" s="37" t="s">
        <v>262</v>
      </c>
      <c r="B27" s="37"/>
      <c r="C27" s="37"/>
      <c r="D27" s="117" t="s">
        <v>262</v>
      </c>
      <c r="E27" s="117">
        <f t="shared" si="7"/>
        <v>0</v>
      </c>
      <c r="F27" s="118" t="s">
        <v>262</v>
      </c>
      <c r="G27" s="36" t="s">
        <v>262</v>
      </c>
      <c r="H27" s="54"/>
      <c r="I27" s="41"/>
      <c r="J27" s="41"/>
      <c r="K27" s="41"/>
      <c r="L27" s="42" t="s">
        <v>262</v>
      </c>
      <c r="M27" s="48"/>
      <c r="N27" s="48"/>
      <c r="O27" s="48"/>
      <c r="P27" s="48"/>
      <c r="Q27" s="48"/>
      <c r="R27" s="48"/>
      <c r="S27" s="49">
        <f t="shared" ref="S27:T27" si="80">M27+O27+Q27</f>
        <v>0</v>
      </c>
      <c r="T27" s="49">
        <f t="shared" si="80"/>
        <v>0</v>
      </c>
      <c r="U27" s="49"/>
      <c r="V27" s="49"/>
      <c r="W27" s="48"/>
      <c r="X27" s="48"/>
      <c r="Y27" s="48"/>
      <c r="Z27" s="48"/>
      <c r="AA27" s="48"/>
      <c r="AB27" s="48"/>
      <c r="AC27" s="49">
        <f t="shared" ref="AC27:AD27" si="81">W27+Y27+AA27</f>
        <v>0</v>
      </c>
      <c r="AD27" s="49">
        <f t="shared" si="81"/>
        <v>0</v>
      </c>
      <c r="AE27" s="49"/>
      <c r="AF27" s="49"/>
      <c r="AG27" s="51"/>
      <c r="AH27" s="51"/>
      <c r="AI27" s="51"/>
      <c r="AJ27" s="51"/>
      <c r="AK27" s="51"/>
      <c r="AL27" s="51"/>
      <c r="AM27" s="49">
        <f t="shared" ref="AM27:AN27" si="82">AG27+AI27+AK27</f>
        <v>0</v>
      </c>
      <c r="AN27" s="49">
        <f t="shared" si="82"/>
        <v>0</v>
      </c>
      <c r="AO27" s="49"/>
      <c r="AP27" s="49"/>
      <c r="AQ27" s="51"/>
      <c r="AR27" s="51"/>
      <c r="AS27" s="51"/>
      <c r="AT27" s="51"/>
      <c r="AU27" s="51"/>
      <c r="AV27" s="51"/>
      <c r="AW27" s="49">
        <f t="shared" ref="AW27:AX27" si="83">AQ27+AS27+AU27</f>
        <v>0</v>
      </c>
      <c r="AX27" s="49">
        <f t="shared" si="83"/>
        <v>0</v>
      </c>
      <c r="AY27" s="49"/>
      <c r="AZ27" s="49"/>
      <c r="BA27" s="135">
        <f t="shared" si="12"/>
        <v>0</v>
      </c>
      <c r="BB27" s="44">
        <f t="shared" si="13"/>
        <v>0</v>
      </c>
      <c r="BC27" s="49">
        <f t="shared" si="23"/>
        <v>0</v>
      </c>
      <c r="BD27" s="49">
        <f t="shared" si="14"/>
        <v>0</v>
      </c>
      <c r="BE27" s="49">
        <f t="shared" si="15"/>
        <v>0</v>
      </c>
      <c r="BF27" s="53">
        <f t="shared" ref="BF27:BI27" si="84">IF(AND(BB27&gt;0,$BA27&gt;0),BB27/$BA27,0)</f>
        <v>0</v>
      </c>
      <c r="BG27" s="53">
        <f t="shared" si="84"/>
        <v>0</v>
      </c>
      <c r="BH27" s="53">
        <f t="shared" si="84"/>
        <v>0</v>
      </c>
      <c r="BI27" s="53">
        <f t="shared" si="84"/>
        <v>0</v>
      </c>
      <c r="BJ27" s="53"/>
      <c r="BK27" s="53"/>
      <c r="BL27" s="53"/>
      <c r="BM27" s="53"/>
      <c r="BN27" s="53">
        <f t="shared" ref="BN27:BQ27" si="85">(IF(AND(BB27&gt;0,$D27&gt;0),BB27/$D27,0))</f>
        <v>0</v>
      </c>
      <c r="BO27" s="53">
        <f t="shared" si="85"/>
        <v>0</v>
      </c>
      <c r="BP27" s="53">
        <f t="shared" si="85"/>
        <v>0</v>
      </c>
      <c r="BQ27" s="53">
        <f t="shared" si="85"/>
        <v>0</v>
      </c>
    </row>
    <row r="28" ht="26.25" hidden="1" customHeight="1">
      <c r="A28" s="37" t="s">
        <v>262</v>
      </c>
      <c r="B28" s="37"/>
      <c r="C28" s="37"/>
      <c r="D28" s="117" t="s">
        <v>262</v>
      </c>
      <c r="E28" s="117">
        <f t="shared" si="7"/>
        <v>0</v>
      </c>
      <c r="F28" s="118" t="s">
        <v>262</v>
      </c>
      <c r="G28" s="36" t="s">
        <v>262</v>
      </c>
      <c r="H28" s="54"/>
      <c r="I28" s="41"/>
      <c r="J28" s="41"/>
      <c r="K28" s="41"/>
      <c r="L28" s="42" t="s">
        <v>262</v>
      </c>
      <c r="M28" s="48"/>
      <c r="N28" s="48"/>
      <c r="O28" s="48"/>
      <c r="P28" s="48"/>
      <c r="Q28" s="48"/>
      <c r="R28" s="48"/>
      <c r="S28" s="49">
        <f t="shared" ref="S28:T28" si="86">M28+O28+Q28</f>
        <v>0</v>
      </c>
      <c r="T28" s="49">
        <f t="shared" si="86"/>
        <v>0</v>
      </c>
      <c r="U28" s="49"/>
      <c r="V28" s="49"/>
      <c r="W28" s="48"/>
      <c r="X28" s="48"/>
      <c r="Y28" s="48"/>
      <c r="Z28" s="48"/>
      <c r="AA28" s="48"/>
      <c r="AB28" s="48"/>
      <c r="AC28" s="49">
        <f t="shared" ref="AC28:AD28" si="87">W28+Y28+AA28</f>
        <v>0</v>
      </c>
      <c r="AD28" s="49">
        <f t="shared" si="87"/>
        <v>0</v>
      </c>
      <c r="AE28" s="49"/>
      <c r="AF28" s="49"/>
      <c r="AG28" s="51"/>
      <c r="AH28" s="51"/>
      <c r="AI28" s="51"/>
      <c r="AJ28" s="51"/>
      <c r="AK28" s="51"/>
      <c r="AL28" s="51"/>
      <c r="AM28" s="49">
        <f t="shared" ref="AM28:AN28" si="88">AG28+AI28+AK28</f>
        <v>0</v>
      </c>
      <c r="AN28" s="49">
        <f t="shared" si="88"/>
        <v>0</v>
      </c>
      <c r="AO28" s="49"/>
      <c r="AP28" s="49"/>
      <c r="AQ28" s="51"/>
      <c r="AR28" s="51"/>
      <c r="AS28" s="51"/>
      <c r="AT28" s="51"/>
      <c r="AU28" s="51"/>
      <c r="AV28" s="51"/>
      <c r="AW28" s="49">
        <f t="shared" ref="AW28:AX28" si="89">AQ28+AS28+AU28</f>
        <v>0</v>
      </c>
      <c r="AX28" s="49">
        <f t="shared" si="89"/>
        <v>0</v>
      </c>
      <c r="AY28" s="49"/>
      <c r="AZ28" s="49"/>
      <c r="BA28" s="135">
        <f t="shared" si="12"/>
        <v>0</v>
      </c>
      <c r="BB28" s="44">
        <f t="shared" si="13"/>
        <v>0</v>
      </c>
      <c r="BC28" s="49">
        <f t="shared" si="23"/>
        <v>0</v>
      </c>
      <c r="BD28" s="49">
        <f t="shared" si="14"/>
        <v>0</v>
      </c>
      <c r="BE28" s="49">
        <f t="shared" si="15"/>
        <v>0</v>
      </c>
      <c r="BF28" s="53">
        <f t="shared" ref="BF28:BI28" si="90">IF(AND(BB28&gt;0,$BA28&gt;0),BB28/$BA28,0)</f>
        <v>0</v>
      </c>
      <c r="BG28" s="53">
        <f t="shared" si="90"/>
        <v>0</v>
      </c>
      <c r="BH28" s="53">
        <f t="shared" si="90"/>
        <v>0</v>
      </c>
      <c r="BI28" s="53">
        <f t="shared" si="90"/>
        <v>0</v>
      </c>
      <c r="BJ28" s="53"/>
      <c r="BK28" s="53"/>
      <c r="BL28" s="53"/>
      <c r="BM28" s="53"/>
      <c r="BN28" s="53">
        <f t="shared" ref="BN28:BQ28" si="91">(IF(AND(BB28&gt;0,$D28&gt;0),BB28/$D28,0))</f>
        <v>0</v>
      </c>
      <c r="BO28" s="53">
        <f t="shared" si="91"/>
        <v>0</v>
      </c>
      <c r="BP28" s="53">
        <f t="shared" si="91"/>
        <v>0</v>
      </c>
      <c r="BQ28" s="53">
        <f t="shared" si="91"/>
        <v>0</v>
      </c>
    </row>
    <row r="29" ht="26.25" hidden="1" customHeight="1">
      <c r="A29" s="37" t="s">
        <v>262</v>
      </c>
      <c r="B29" s="37"/>
      <c r="C29" s="37"/>
      <c r="D29" s="117" t="s">
        <v>262</v>
      </c>
      <c r="E29" s="117">
        <f t="shared" si="7"/>
        <v>0</v>
      </c>
      <c r="F29" s="118" t="s">
        <v>262</v>
      </c>
      <c r="G29" s="36" t="s">
        <v>262</v>
      </c>
      <c r="H29" s="54"/>
      <c r="I29" s="41"/>
      <c r="J29" s="41"/>
      <c r="K29" s="41"/>
      <c r="L29" s="42" t="s">
        <v>262</v>
      </c>
      <c r="M29" s="48"/>
      <c r="N29" s="48"/>
      <c r="O29" s="48"/>
      <c r="P29" s="48"/>
      <c r="Q29" s="48"/>
      <c r="R29" s="48"/>
      <c r="S29" s="49">
        <f t="shared" ref="S29:T29" si="92">M29+O29+Q29</f>
        <v>0</v>
      </c>
      <c r="T29" s="49">
        <f t="shared" si="92"/>
        <v>0</v>
      </c>
      <c r="U29" s="49"/>
      <c r="V29" s="49"/>
      <c r="W29" s="48"/>
      <c r="X29" s="48"/>
      <c r="Y29" s="48"/>
      <c r="Z29" s="48"/>
      <c r="AA29" s="48"/>
      <c r="AB29" s="48"/>
      <c r="AC29" s="49">
        <f t="shared" ref="AC29:AD29" si="93">W29+Y29+AA29</f>
        <v>0</v>
      </c>
      <c r="AD29" s="49">
        <f t="shared" si="93"/>
        <v>0</v>
      </c>
      <c r="AE29" s="49"/>
      <c r="AF29" s="49"/>
      <c r="AG29" s="51"/>
      <c r="AH29" s="51"/>
      <c r="AI29" s="51"/>
      <c r="AJ29" s="51"/>
      <c r="AK29" s="51"/>
      <c r="AL29" s="51"/>
      <c r="AM29" s="49">
        <f t="shared" ref="AM29:AN29" si="94">AG29+AI29+AK29</f>
        <v>0</v>
      </c>
      <c r="AN29" s="49">
        <f t="shared" si="94"/>
        <v>0</v>
      </c>
      <c r="AO29" s="49"/>
      <c r="AP29" s="49"/>
      <c r="AQ29" s="51"/>
      <c r="AR29" s="51"/>
      <c r="AS29" s="51"/>
      <c r="AT29" s="51"/>
      <c r="AU29" s="51"/>
      <c r="AV29" s="51"/>
      <c r="AW29" s="49">
        <f t="shared" ref="AW29:AX29" si="95">AQ29+AS29+AU29</f>
        <v>0</v>
      </c>
      <c r="AX29" s="49">
        <f t="shared" si="95"/>
        <v>0</v>
      </c>
      <c r="AY29" s="49"/>
      <c r="AZ29" s="49"/>
      <c r="BA29" s="135">
        <f t="shared" si="12"/>
        <v>0</v>
      </c>
      <c r="BB29" s="44">
        <f t="shared" si="13"/>
        <v>0</v>
      </c>
      <c r="BC29" s="49">
        <f t="shared" si="23"/>
        <v>0</v>
      </c>
      <c r="BD29" s="49">
        <f t="shared" si="14"/>
        <v>0</v>
      </c>
      <c r="BE29" s="49">
        <f t="shared" si="15"/>
        <v>0</v>
      </c>
      <c r="BF29" s="53">
        <f t="shared" ref="BF29:BI29" si="96">IF(AND(BB29&gt;0,$BA29&gt;0),BB29/$BA29,0)</f>
        <v>0</v>
      </c>
      <c r="BG29" s="53">
        <f t="shared" si="96"/>
        <v>0</v>
      </c>
      <c r="BH29" s="53">
        <f t="shared" si="96"/>
        <v>0</v>
      </c>
      <c r="BI29" s="53">
        <f t="shared" si="96"/>
        <v>0</v>
      </c>
      <c r="BJ29" s="53"/>
      <c r="BK29" s="53"/>
      <c r="BL29" s="53"/>
      <c r="BM29" s="53"/>
      <c r="BN29" s="53">
        <f t="shared" ref="BN29:BQ29" si="97">(IF(AND(BB29&gt;0,$D29&gt;0),BB29/$D29,0))</f>
        <v>0</v>
      </c>
      <c r="BO29" s="53">
        <f t="shared" si="97"/>
        <v>0</v>
      </c>
      <c r="BP29" s="53">
        <f t="shared" si="97"/>
        <v>0</v>
      </c>
      <c r="BQ29" s="53">
        <f t="shared" si="97"/>
        <v>0</v>
      </c>
    </row>
    <row r="30" ht="26.25" hidden="1" customHeight="1">
      <c r="A30" s="37" t="s">
        <v>262</v>
      </c>
      <c r="B30" s="37"/>
      <c r="C30" s="37"/>
      <c r="D30" s="117" t="s">
        <v>262</v>
      </c>
      <c r="E30" s="117">
        <f t="shared" si="7"/>
        <v>0</v>
      </c>
      <c r="F30" s="118" t="s">
        <v>262</v>
      </c>
      <c r="G30" s="36" t="s">
        <v>262</v>
      </c>
      <c r="H30" s="54"/>
      <c r="I30" s="41"/>
      <c r="J30" s="41"/>
      <c r="K30" s="41"/>
      <c r="L30" s="42" t="s">
        <v>262</v>
      </c>
      <c r="M30" s="48"/>
      <c r="N30" s="48"/>
      <c r="O30" s="48"/>
      <c r="P30" s="48"/>
      <c r="Q30" s="48"/>
      <c r="R30" s="48"/>
      <c r="S30" s="49">
        <f t="shared" ref="S30:T30" si="98">M30+O30+Q30</f>
        <v>0</v>
      </c>
      <c r="T30" s="49">
        <f t="shared" si="98"/>
        <v>0</v>
      </c>
      <c r="U30" s="49"/>
      <c r="V30" s="49"/>
      <c r="W30" s="48"/>
      <c r="X30" s="48"/>
      <c r="Y30" s="48"/>
      <c r="Z30" s="48"/>
      <c r="AA30" s="48"/>
      <c r="AB30" s="48"/>
      <c r="AC30" s="49">
        <f t="shared" ref="AC30:AD30" si="99">W30+Y30+AA30</f>
        <v>0</v>
      </c>
      <c r="AD30" s="49">
        <f t="shared" si="99"/>
        <v>0</v>
      </c>
      <c r="AE30" s="49"/>
      <c r="AF30" s="49"/>
      <c r="AG30" s="51"/>
      <c r="AH30" s="51"/>
      <c r="AI30" s="51"/>
      <c r="AJ30" s="51"/>
      <c r="AK30" s="51"/>
      <c r="AL30" s="51"/>
      <c r="AM30" s="49">
        <f t="shared" ref="AM30:AN30" si="100">AG30+AI30+AK30</f>
        <v>0</v>
      </c>
      <c r="AN30" s="49">
        <f t="shared" si="100"/>
        <v>0</v>
      </c>
      <c r="AO30" s="49"/>
      <c r="AP30" s="49"/>
      <c r="AQ30" s="51"/>
      <c r="AR30" s="51"/>
      <c r="AS30" s="51"/>
      <c r="AT30" s="51"/>
      <c r="AU30" s="51"/>
      <c r="AV30" s="51"/>
      <c r="AW30" s="49">
        <f t="shared" ref="AW30:AX30" si="101">AQ30+AS30+AU30</f>
        <v>0</v>
      </c>
      <c r="AX30" s="49">
        <f t="shared" si="101"/>
        <v>0</v>
      </c>
      <c r="AY30" s="49"/>
      <c r="AZ30" s="49"/>
      <c r="BA30" s="135">
        <f t="shared" si="12"/>
        <v>0</v>
      </c>
      <c r="BB30" s="44">
        <f t="shared" si="13"/>
        <v>0</v>
      </c>
      <c r="BC30" s="49">
        <f t="shared" si="23"/>
        <v>0</v>
      </c>
      <c r="BD30" s="49">
        <f t="shared" si="14"/>
        <v>0</v>
      </c>
      <c r="BE30" s="49">
        <f t="shared" si="15"/>
        <v>0</v>
      </c>
      <c r="BF30" s="53">
        <f t="shared" ref="BF30:BI30" si="102">IF(AND(BB30&gt;0,$BA30&gt;0),BB30/$BA30,0)</f>
        <v>0</v>
      </c>
      <c r="BG30" s="53">
        <f t="shared" si="102"/>
        <v>0</v>
      </c>
      <c r="BH30" s="53">
        <f t="shared" si="102"/>
        <v>0</v>
      </c>
      <c r="BI30" s="53">
        <f t="shared" si="102"/>
        <v>0</v>
      </c>
      <c r="BJ30" s="53"/>
      <c r="BK30" s="53"/>
      <c r="BL30" s="53"/>
      <c r="BM30" s="53"/>
      <c r="BN30" s="53">
        <f t="shared" ref="BN30:BQ30" si="103">(IF(AND(BB30&gt;0,$D30&gt;0),BB30/$D30,0))</f>
        <v>0</v>
      </c>
      <c r="BO30" s="53">
        <f t="shared" si="103"/>
        <v>0</v>
      </c>
      <c r="BP30" s="53">
        <f t="shared" si="103"/>
        <v>0</v>
      </c>
      <c r="BQ30" s="53">
        <f t="shared" si="103"/>
        <v>0</v>
      </c>
    </row>
    <row r="31" ht="26.25" hidden="1" customHeight="1">
      <c r="A31" s="37" t="s">
        <v>262</v>
      </c>
      <c r="B31" s="37"/>
      <c r="C31" s="37"/>
      <c r="D31" s="117" t="s">
        <v>262</v>
      </c>
      <c r="E31" s="117">
        <f t="shared" si="7"/>
        <v>0</v>
      </c>
      <c r="F31" s="118" t="s">
        <v>262</v>
      </c>
      <c r="G31" s="36" t="s">
        <v>262</v>
      </c>
      <c r="H31" s="54"/>
      <c r="I31" s="41"/>
      <c r="J31" s="41"/>
      <c r="K31" s="41"/>
      <c r="L31" s="42" t="s">
        <v>262</v>
      </c>
      <c r="M31" s="48"/>
      <c r="N31" s="48"/>
      <c r="O31" s="48"/>
      <c r="P31" s="48"/>
      <c r="Q31" s="48"/>
      <c r="R31" s="48"/>
      <c r="S31" s="49">
        <f t="shared" ref="S31:T31" si="104">M31+O31+Q31</f>
        <v>0</v>
      </c>
      <c r="T31" s="49">
        <f t="shared" si="104"/>
        <v>0</v>
      </c>
      <c r="U31" s="49"/>
      <c r="V31" s="49"/>
      <c r="W31" s="48"/>
      <c r="X31" s="48"/>
      <c r="Y31" s="48"/>
      <c r="Z31" s="48"/>
      <c r="AA31" s="48"/>
      <c r="AB31" s="48"/>
      <c r="AC31" s="49">
        <f t="shared" ref="AC31:AD31" si="105">W31+Y31+AA31</f>
        <v>0</v>
      </c>
      <c r="AD31" s="49">
        <f t="shared" si="105"/>
        <v>0</v>
      </c>
      <c r="AE31" s="49"/>
      <c r="AF31" s="49"/>
      <c r="AG31" s="51"/>
      <c r="AH31" s="51"/>
      <c r="AI31" s="51"/>
      <c r="AJ31" s="51"/>
      <c r="AK31" s="51"/>
      <c r="AL31" s="51"/>
      <c r="AM31" s="49">
        <f t="shared" ref="AM31:AN31" si="106">AG31+AI31+AK31</f>
        <v>0</v>
      </c>
      <c r="AN31" s="49">
        <f t="shared" si="106"/>
        <v>0</v>
      </c>
      <c r="AO31" s="49"/>
      <c r="AP31" s="49"/>
      <c r="AQ31" s="51"/>
      <c r="AR31" s="51"/>
      <c r="AS31" s="51"/>
      <c r="AT31" s="51"/>
      <c r="AU31" s="51"/>
      <c r="AV31" s="51"/>
      <c r="AW31" s="49">
        <f t="shared" ref="AW31:AX31" si="107">AQ31+AS31+AU31</f>
        <v>0</v>
      </c>
      <c r="AX31" s="49">
        <f t="shared" si="107"/>
        <v>0</v>
      </c>
      <c r="AY31" s="49"/>
      <c r="AZ31" s="49"/>
      <c r="BA31" s="135">
        <f t="shared" si="12"/>
        <v>0</v>
      </c>
      <c r="BB31" s="44">
        <f t="shared" si="13"/>
        <v>0</v>
      </c>
      <c r="BC31" s="49">
        <f t="shared" si="23"/>
        <v>0</v>
      </c>
      <c r="BD31" s="49">
        <f t="shared" si="14"/>
        <v>0</v>
      </c>
      <c r="BE31" s="49">
        <f t="shared" si="15"/>
        <v>0</v>
      </c>
      <c r="BF31" s="53">
        <f t="shared" ref="BF31:BI31" si="108">IF(AND(BB31&gt;0,$BA31&gt;0),BB31/$BA31,0)</f>
        <v>0</v>
      </c>
      <c r="BG31" s="53">
        <f t="shared" si="108"/>
        <v>0</v>
      </c>
      <c r="BH31" s="53">
        <f t="shared" si="108"/>
        <v>0</v>
      </c>
      <c r="BI31" s="53">
        <f t="shared" si="108"/>
        <v>0</v>
      </c>
      <c r="BJ31" s="53"/>
      <c r="BK31" s="53"/>
      <c r="BL31" s="53"/>
      <c r="BM31" s="53"/>
      <c r="BN31" s="53">
        <f t="shared" ref="BN31:BQ31" si="109">(IF(AND(BB31&gt;0,$D31&gt;0),BB31/$D31,0))</f>
        <v>0</v>
      </c>
      <c r="BO31" s="53">
        <f t="shared" si="109"/>
        <v>0</v>
      </c>
      <c r="BP31" s="53">
        <f t="shared" si="109"/>
        <v>0</v>
      </c>
      <c r="BQ31" s="53">
        <f t="shared" si="109"/>
        <v>0</v>
      </c>
    </row>
    <row r="32" ht="15.75" customHeight="1">
      <c r="A32" s="10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7"/>
      <c r="BC32" s="106" t="s">
        <v>140</v>
      </c>
      <c r="BD32" s="6"/>
      <c r="BE32" s="7"/>
      <c r="BF32" s="110">
        <f>AVERAGE(BF15:BF17)</f>
        <v>0.25</v>
      </c>
      <c r="BG32" s="110">
        <f t="shared" ref="BG32:BI32" si="110">AVERAGE(BG15:BG31)</f>
        <v>0.08823529412</v>
      </c>
      <c r="BH32" s="110">
        <f t="shared" si="110"/>
        <v>0.08823529412</v>
      </c>
      <c r="BI32" s="110">
        <f t="shared" si="110"/>
        <v>0.08823529412</v>
      </c>
      <c r="BJ32" s="110"/>
      <c r="BK32" s="110"/>
      <c r="BL32" s="110"/>
      <c r="BM32" s="110"/>
      <c r="BN32" s="110">
        <f t="shared" ref="BN32:BQ32" si="111">AVERAGE(BN15:BN31)</f>
        <v>0.1764705882</v>
      </c>
      <c r="BO32" s="110">
        <f t="shared" si="111"/>
        <v>0.08823529412</v>
      </c>
      <c r="BP32" s="110">
        <f t="shared" si="111"/>
        <v>0</v>
      </c>
      <c r="BQ32" s="110">
        <f t="shared" si="111"/>
        <v>0</v>
      </c>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8.75" customHeight="1">
      <c r="A34" s="111" t="s">
        <v>141</v>
      </c>
      <c r="B34" s="112"/>
      <c r="C34" s="15"/>
      <c r="D34" s="16"/>
      <c r="E34" s="16"/>
      <c r="F34" s="15"/>
      <c r="G34" s="15"/>
      <c r="H34" s="15"/>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8.75" customHeight="1">
      <c r="A35" s="113" t="s">
        <v>142</v>
      </c>
      <c r="B35" s="112"/>
      <c r="C35" s="15"/>
      <c r="D35" s="16"/>
      <c r="E35" s="16"/>
      <c r="F35" s="114"/>
      <c r="G35" s="114"/>
      <c r="H35" s="114"/>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8.75" customHeight="1">
      <c r="A36" s="113" t="s">
        <v>142</v>
      </c>
      <c r="B36" s="112"/>
      <c r="C36" s="15"/>
      <c r="D36" s="16"/>
      <c r="E36" s="16"/>
      <c r="F36" s="114"/>
      <c r="G36" s="114"/>
      <c r="H36" s="114"/>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8.75" customHeight="1">
      <c r="A37" s="113" t="s">
        <v>142</v>
      </c>
      <c r="B37" s="112"/>
      <c r="C37" s="15"/>
      <c r="D37" s="16"/>
      <c r="E37" s="16"/>
      <c r="F37" s="114"/>
      <c r="G37" s="114"/>
      <c r="H37" s="114"/>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8.75" customHeight="1">
      <c r="A38" s="113" t="s">
        <v>142</v>
      </c>
      <c r="B38" s="112"/>
      <c r="C38" s="15"/>
      <c r="D38" s="16"/>
      <c r="E38" s="16"/>
      <c r="F38" s="114"/>
      <c r="G38" s="114"/>
      <c r="H38" s="114"/>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0"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27.75" customHeight="1">
      <c r="A40" s="115" t="s">
        <v>629</v>
      </c>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7"/>
    </row>
    <row r="41" ht="15.0"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0" customHeight="1">
      <c r="A42" s="15"/>
      <c r="B42" s="15"/>
      <c r="C42" s="15"/>
      <c r="D42" s="15"/>
      <c r="E42" s="16"/>
      <c r="F42" s="16"/>
      <c r="G42" s="114"/>
      <c r="J42" s="114"/>
      <c r="K42" s="114"/>
      <c r="L42" s="114"/>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15"/>
      <c r="B229" s="15"/>
      <c r="C229" s="15"/>
      <c r="D229" s="15"/>
      <c r="E229" s="16"/>
      <c r="F229" s="16"/>
      <c r="G229" s="15"/>
      <c r="H229" s="15"/>
      <c r="I229" s="15"/>
      <c r="J229" s="15"/>
      <c r="K229" s="15"/>
      <c r="L229" s="15"/>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ht="15.75" customHeight="1">
      <c r="A230" s="15"/>
      <c r="B230" s="15"/>
      <c r="C230" s="15"/>
      <c r="D230" s="15"/>
      <c r="E230" s="16"/>
      <c r="F230" s="16"/>
      <c r="G230" s="15"/>
      <c r="H230" s="15"/>
      <c r="I230" s="15"/>
      <c r="J230" s="15"/>
      <c r="K230" s="15"/>
      <c r="L230" s="15"/>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ht="15.75" customHeight="1">
      <c r="A231" s="15"/>
      <c r="B231" s="15"/>
      <c r="C231" s="15"/>
      <c r="D231" s="15"/>
      <c r="E231" s="16"/>
      <c r="F231" s="16"/>
      <c r="G231" s="15"/>
      <c r="H231" s="15"/>
      <c r="I231" s="15"/>
      <c r="J231" s="15"/>
      <c r="K231" s="15"/>
      <c r="L231" s="15"/>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ht="15.75" customHeight="1">
      <c r="A232" s="15"/>
      <c r="B232" s="15"/>
      <c r="C232" s="15"/>
      <c r="D232" s="15"/>
      <c r="E232" s="16"/>
      <c r="F232" s="16"/>
      <c r="G232" s="15"/>
      <c r="H232" s="15"/>
      <c r="I232" s="15"/>
      <c r="J232" s="15"/>
      <c r="K232" s="15"/>
      <c r="L232" s="15"/>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ht="15.75" customHeight="1">
      <c r="A233" s="15"/>
      <c r="B233" s="15"/>
      <c r="C233" s="15"/>
      <c r="D233" s="15"/>
      <c r="E233" s="16"/>
      <c r="F233" s="16"/>
      <c r="G233" s="15"/>
      <c r="H233" s="15"/>
      <c r="I233" s="15"/>
      <c r="J233" s="15"/>
      <c r="K233" s="15"/>
      <c r="L233" s="15"/>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ht="15.75" customHeight="1">
      <c r="A234" s="15"/>
      <c r="B234" s="15"/>
      <c r="C234" s="15"/>
      <c r="D234" s="15"/>
      <c r="E234" s="16"/>
      <c r="F234" s="16"/>
      <c r="G234" s="15"/>
      <c r="H234" s="15"/>
      <c r="I234" s="15"/>
      <c r="J234" s="15"/>
      <c r="K234" s="15"/>
      <c r="L234" s="15"/>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ht="15.75" customHeight="1">
      <c r="A235" s="15"/>
      <c r="B235" s="15"/>
      <c r="C235" s="15"/>
      <c r="D235" s="15"/>
      <c r="E235" s="16"/>
      <c r="F235" s="16"/>
      <c r="G235" s="15"/>
      <c r="H235" s="15"/>
      <c r="I235" s="15"/>
      <c r="J235" s="15"/>
      <c r="K235" s="15"/>
      <c r="L235" s="15"/>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ht="15.75" customHeight="1">
      <c r="A236" s="15"/>
      <c r="B236" s="15"/>
      <c r="C236" s="15"/>
      <c r="D236" s="15"/>
      <c r="E236" s="16"/>
      <c r="F236" s="16"/>
      <c r="G236" s="15"/>
      <c r="H236" s="15"/>
      <c r="I236" s="15"/>
      <c r="J236" s="15"/>
      <c r="K236" s="15"/>
      <c r="L236" s="15"/>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ht="15.75" customHeight="1">
      <c r="A237" s="15"/>
      <c r="B237" s="15"/>
      <c r="C237" s="15"/>
      <c r="D237" s="15"/>
      <c r="E237" s="16"/>
      <c r="F237" s="16"/>
      <c r="G237" s="15"/>
      <c r="H237" s="15"/>
      <c r="I237" s="15"/>
      <c r="J237" s="15"/>
      <c r="K237" s="15"/>
      <c r="L237" s="15"/>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ht="15.75" customHeight="1">
      <c r="A238" s="15"/>
      <c r="B238" s="15"/>
      <c r="C238" s="15"/>
      <c r="D238" s="15"/>
      <c r="E238" s="16"/>
      <c r="F238" s="16"/>
      <c r="G238" s="15"/>
      <c r="H238" s="15"/>
      <c r="I238" s="15"/>
      <c r="J238" s="15"/>
      <c r="K238" s="15"/>
      <c r="L238" s="15"/>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ht="15.75" customHeight="1">
      <c r="A239" s="15"/>
      <c r="B239" s="15"/>
      <c r="C239" s="15"/>
      <c r="D239" s="15"/>
      <c r="E239" s="16"/>
      <c r="F239" s="16"/>
      <c r="G239" s="15"/>
      <c r="H239" s="15"/>
      <c r="I239" s="15"/>
      <c r="J239" s="15"/>
      <c r="K239" s="15"/>
      <c r="L239" s="15"/>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ht="15.75" customHeight="1">
      <c r="A240" s="15"/>
      <c r="B240" s="15"/>
      <c r="C240" s="15"/>
      <c r="D240" s="15"/>
      <c r="E240" s="16"/>
      <c r="F240" s="16"/>
      <c r="G240" s="15"/>
      <c r="H240" s="15"/>
      <c r="I240" s="15"/>
      <c r="J240" s="15"/>
      <c r="K240" s="15"/>
      <c r="L240" s="15"/>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32:BB32"/>
    <mergeCell ref="BC32:BE32"/>
    <mergeCell ref="A40:BQ40"/>
    <mergeCell ref="G42:I42"/>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Q31">
    <cfRule type="cellIs" dxfId="0" priority="1" operator="between">
      <formula>0.7</formula>
      <formula>1</formula>
    </cfRule>
  </conditionalFormatting>
  <conditionalFormatting sqref="BF15:BQ31">
    <cfRule type="cellIs" dxfId="1" priority="2" operator="between">
      <formula>0.51</formula>
      <formula>0.69</formula>
    </cfRule>
  </conditionalFormatting>
  <conditionalFormatting sqref="BF15:BQ31">
    <cfRule type="cellIs" dxfId="2" priority="3" operator="between">
      <formula>0</formula>
      <formula>0.5</formula>
    </cfRule>
  </conditionalFormatting>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30.14"/>
    <col customWidth="1" min="13" max="20" width="15.86"/>
    <col customWidth="1" min="21" max="21" width="67.57"/>
    <col customWidth="1" min="22" max="22" width="67.0"/>
    <col customWidth="1" min="23" max="30" width="15.86"/>
    <col customWidth="1" min="31" max="31" width="77.0"/>
    <col customWidth="1" min="32" max="32" width="72.71"/>
    <col customWidth="1" min="33" max="40" width="15.86"/>
    <col customWidth="1" min="41" max="41" width="37.14"/>
    <col customWidth="1" min="42" max="42" width="34.71"/>
    <col customWidth="1" min="43" max="50" width="15.86"/>
    <col customWidth="1" min="51" max="51" width="44.71"/>
    <col customWidth="1" min="52" max="52" width="35.71"/>
    <col customWidth="1" min="53" max="53" width="24.57"/>
    <col customWidth="1" min="54" max="57" width="17.71"/>
    <col customWidth="1" min="58" max="65" width="12.29"/>
    <col customWidth="1" min="66" max="66" width="15.0"/>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630</v>
      </c>
      <c r="BJ1" s="6"/>
      <c r="BK1" s="6"/>
      <c r="BL1" s="6"/>
      <c r="BM1" s="6"/>
      <c r="BN1" s="6"/>
      <c r="BO1" s="6"/>
      <c r="BP1" s="6"/>
      <c r="BQ1" s="7"/>
    </row>
    <row r="2" ht="20.25" customHeight="1">
      <c r="A2" s="8"/>
      <c r="B2" s="9"/>
      <c r="BH2" s="10"/>
      <c r="BI2" s="5" t="s">
        <v>631</v>
      </c>
      <c r="BJ2" s="6"/>
      <c r="BK2" s="6"/>
      <c r="BL2" s="6"/>
      <c r="BM2" s="6"/>
      <c r="BN2" s="6"/>
      <c r="BO2" s="6"/>
      <c r="BP2" s="6"/>
      <c r="BQ2" s="7"/>
    </row>
    <row r="3" ht="20.25" customHeight="1">
      <c r="A3" s="8"/>
      <c r="B3" s="9"/>
      <c r="BH3" s="10"/>
      <c r="BI3" s="5" t="s">
        <v>632</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633</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634</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635</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600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13</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121" t="s">
        <v>30</v>
      </c>
      <c r="N12" s="122"/>
      <c r="O12" s="122"/>
      <c r="P12" s="122"/>
      <c r="Q12" s="122"/>
      <c r="R12" s="122"/>
      <c r="S12" s="122"/>
      <c r="T12" s="122"/>
      <c r="U12" s="122"/>
      <c r="V12" s="123"/>
      <c r="W12" s="25" t="s">
        <v>31</v>
      </c>
      <c r="X12" s="6"/>
      <c r="Y12" s="6"/>
      <c r="Z12" s="6"/>
      <c r="AA12" s="6"/>
      <c r="AB12" s="6"/>
      <c r="AC12" s="6"/>
      <c r="AD12" s="6"/>
      <c r="AE12" s="6"/>
      <c r="AF12" s="7"/>
      <c r="AG12" s="121" t="s">
        <v>32</v>
      </c>
      <c r="AH12" s="122"/>
      <c r="AI12" s="122"/>
      <c r="AJ12" s="122"/>
      <c r="AK12" s="122"/>
      <c r="AL12" s="122"/>
      <c r="AM12" s="122"/>
      <c r="AN12" s="122"/>
      <c r="AO12" s="122"/>
      <c r="AP12" s="123"/>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48.0"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551</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25" t="s">
        <v>53</v>
      </c>
      <c r="AR13" s="7"/>
      <c r="AS13" s="25" t="s">
        <v>54</v>
      </c>
      <c r="AT13" s="7"/>
      <c r="AU13" s="25" t="s">
        <v>55</v>
      </c>
      <c r="AV13" s="7"/>
      <c r="AW13" s="25" t="s">
        <v>44</v>
      </c>
      <c r="AX13" s="7"/>
      <c r="AY13" s="33" t="s">
        <v>45</v>
      </c>
      <c r="AZ13" s="33" t="s">
        <v>551</v>
      </c>
      <c r="BA13" s="8"/>
      <c r="BB13" s="8"/>
      <c r="BC13" s="8"/>
      <c r="BD13" s="8"/>
      <c r="BE13" s="8"/>
      <c r="BF13" s="8"/>
      <c r="BG13" s="8"/>
      <c r="BH13" s="8"/>
      <c r="BI13" s="8"/>
      <c r="BJ13" s="8"/>
      <c r="BK13" s="8"/>
      <c r="BL13" s="8"/>
      <c r="BM13" s="8"/>
      <c r="BN13" s="8"/>
      <c r="BO13" s="8"/>
      <c r="BP13" s="8"/>
      <c r="BQ13" s="8"/>
    </row>
    <row r="14" ht="36.0"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71.0" customHeight="1">
      <c r="A15" s="37" t="s">
        <v>636</v>
      </c>
      <c r="B15" s="37" t="s">
        <v>637</v>
      </c>
      <c r="C15" s="37" t="s">
        <v>638</v>
      </c>
      <c r="D15" s="117">
        <v>100.0</v>
      </c>
      <c r="E15" s="117">
        <v>99.96000000000001</v>
      </c>
      <c r="F15" s="118">
        <v>0.0</v>
      </c>
      <c r="G15" s="36" t="s">
        <v>639</v>
      </c>
      <c r="H15" s="54" t="s">
        <v>640</v>
      </c>
      <c r="I15" s="328" t="s">
        <v>641</v>
      </c>
      <c r="J15" s="293" t="s">
        <v>67</v>
      </c>
      <c r="K15" s="293" t="s">
        <v>642</v>
      </c>
      <c r="L15" s="320" t="s">
        <v>608</v>
      </c>
      <c r="M15" s="331">
        <v>0.0833</v>
      </c>
      <c r="N15" s="43">
        <v>0.0833</v>
      </c>
      <c r="O15" s="331">
        <v>0.0833</v>
      </c>
      <c r="P15" s="43">
        <v>0.0833</v>
      </c>
      <c r="Q15" s="331">
        <v>0.0833</v>
      </c>
      <c r="R15" s="331">
        <v>0.0833</v>
      </c>
      <c r="S15" s="44">
        <f t="shared" ref="S15:T15" si="1">M15+O15+Q15</f>
        <v>0.2499</v>
      </c>
      <c r="T15" s="44">
        <f t="shared" si="1"/>
        <v>0.2499</v>
      </c>
      <c r="U15" s="332" t="s">
        <v>643</v>
      </c>
      <c r="V15" s="333" t="s">
        <v>644</v>
      </c>
      <c r="W15" s="331">
        <v>0.0833</v>
      </c>
      <c r="X15" s="331">
        <v>0.0833</v>
      </c>
      <c r="Y15" s="331">
        <v>0.0833</v>
      </c>
      <c r="Z15" s="43">
        <v>0.0833</v>
      </c>
      <c r="AA15" s="331">
        <v>0.0833</v>
      </c>
      <c r="AB15" s="43">
        <v>0.0833</v>
      </c>
      <c r="AC15" s="44">
        <f t="shared" ref="AC15:AD15" si="2">W15+Y15+AA15</f>
        <v>0.2499</v>
      </c>
      <c r="AD15" s="44">
        <f t="shared" si="2"/>
        <v>0.2499</v>
      </c>
      <c r="AE15" s="332" t="s">
        <v>645</v>
      </c>
      <c r="AF15" s="332" t="s">
        <v>646</v>
      </c>
      <c r="AG15" s="331">
        <v>0.0833</v>
      </c>
      <c r="AH15" s="48"/>
      <c r="AI15" s="331">
        <v>0.0833</v>
      </c>
      <c r="AJ15" s="48"/>
      <c r="AK15" s="331">
        <v>0.0833</v>
      </c>
      <c r="AL15" s="48"/>
      <c r="AM15" s="44">
        <f t="shared" ref="AM15:AN15" si="3">AG15+AI15+AK15</f>
        <v>0.2499</v>
      </c>
      <c r="AN15" s="44">
        <f t="shared" si="3"/>
        <v>0</v>
      </c>
      <c r="AO15" s="44"/>
      <c r="AP15" s="44"/>
      <c r="AQ15" s="331">
        <v>0.0833</v>
      </c>
      <c r="AR15" s="48"/>
      <c r="AS15" s="331">
        <v>0.0833</v>
      </c>
      <c r="AT15" s="48"/>
      <c r="AU15" s="331">
        <v>0.0833</v>
      </c>
      <c r="AV15" s="48"/>
      <c r="AW15" s="44">
        <f t="shared" ref="AW15:AX15" si="4">AQ15+AS15+AU15</f>
        <v>0.2499</v>
      </c>
      <c r="AX15" s="44">
        <f t="shared" si="4"/>
        <v>0</v>
      </c>
      <c r="AY15" s="44"/>
      <c r="AZ15" s="44"/>
      <c r="BA15" s="52">
        <f t="shared" ref="BA15:BA19" si="11">S15+AC15+AM15+AW15</f>
        <v>0.9996</v>
      </c>
      <c r="BB15" s="44">
        <f t="shared" ref="BB15:BB19" si="12">+T15</f>
        <v>0.2499</v>
      </c>
      <c r="BC15" s="49">
        <f t="shared" ref="BC15:BC19" si="13">+T15+AD15</f>
        <v>0.4998</v>
      </c>
      <c r="BD15" s="49">
        <f t="shared" ref="BD15:BD19" si="14">+T15+AD15+AN15</f>
        <v>0.4998</v>
      </c>
      <c r="BE15" s="49">
        <f t="shared" ref="BE15:BE19" si="15">+T15+AD15+AN15+AX15</f>
        <v>0.4998</v>
      </c>
      <c r="BF15" s="53">
        <f t="shared" ref="BF15:BI15" si="5">IF(AND(BB15&gt;0,$BA15&gt;0),BB15/$BA15,0)</f>
        <v>0.25</v>
      </c>
      <c r="BG15" s="53">
        <f t="shared" si="5"/>
        <v>0.5</v>
      </c>
      <c r="BH15" s="53">
        <f t="shared" si="5"/>
        <v>0.5</v>
      </c>
      <c r="BI15" s="53">
        <f t="shared" si="5"/>
        <v>0.5</v>
      </c>
      <c r="BJ15" s="53">
        <v>1.0</v>
      </c>
      <c r="BK15" s="53">
        <f t="shared" ref="BK15:BK19" si="17">BI15</f>
        <v>0.5</v>
      </c>
      <c r="BL15" s="53"/>
      <c r="BM15" s="53"/>
      <c r="BN15" s="138">
        <f t="shared" ref="BN15:BQ15" si="6">(IF(AND(BJ15&gt;0,$D15&gt;0),BJ15/$D15*100,0))</f>
        <v>1</v>
      </c>
      <c r="BO15" s="138">
        <f t="shared" si="6"/>
        <v>0.5</v>
      </c>
      <c r="BP15" s="138">
        <f t="shared" si="6"/>
        <v>0</v>
      </c>
      <c r="BQ15" s="138">
        <f t="shared" si="6"/>
        <v>0</v>
      </c>
    </row>
    <row r="16" ht="114.75" customHeight="1">
      <c r="A16" s="37" t="s">
        <v>636</v>
      </c>
      <c r="B16" s="37" t="s">
        <v>637</v>
      </c>
      <c r="C16" s="37" t="s">
        <v>647</v>
      </c>
      <c r="D16" s="117">
        <v>100.0</v>
      </c>
      <c r="E16" s="117">
        <v>99.96000000000001</v>
      </c>
      <c r="F16" s="118">
        <v>0.0</v>
      </c>
      <c r="G16" s="36" t="s">
        <v>648</v>
      </c>
      <c r="H16" s="54" t="s">
        <v>649</v>
      </c>
      <c r="I16" s="328" t="s">
        <v>650</v>
      </c>
      <c r="J16" s="293" t="s">
        <v>67</v>
      </c>
      <c r="K16" s="293" t="s">
        <v>651</v>
      </c>
      <c r="L16" s="323" t="s">
        <v>608</v>
      </c>
      <c r="M16" s="331">
        <v>0.0833</v>
      </c>
      <c r="N16" s="43">
        <v>0.0833</v>
      </c>
      <c r="O16" s="331">
        <v>0.0833</v>
      </c>
      <c r="P16" s="43">
        <v>0.0833</v>
      </c>
      <c r="Q16" s="331">
        <v>0.0833</v>
      </c>
      <c r="R16" s="331">
        <v>0.0833</v>
      </c>
      <c r="S16" s="44">
        <f t="shared" ref="S16:T16" si="7">M16+O16+Q16</f>
        <v>0.2499</v>
      </c>
      <c r="T16" s="44">
        <f t="shared" si="7"/>
        <v>0.2499</v>
      </c>
      <c r="U16" s="333" t="s">
        <v>652</v>
      </c>
      <c r="V16" s="333" t="s">
        <v>653</v>
      </c>
      <c r="W16" s="331">
        <v>0.0833</v>
      </c>
      <c r="X16" s="331">
        <v>0.0833</v>
      </c>
      <c r="Y16" s="331">
        <v>0.0833</v>
      </c>
      <c r="Z16" s="43">
        <v>0.0833</v>
      </c>
      <c r="AA16" s="331">
        <v>0.0833</v>
      </c>
      <c r="AB16" s="43">
        <v>0.0833</v>
      </c>
      <c r="AC16" s="44">
        <f t="shared" ref="AC16:AD16" si="8">W16+Y16+AA16</f>
        <v>0.2499</v>
      </c>
      <c r="AD16" s="44">
        <f t="shared" si="8"/>
        <v>0.2499</v>
      </c>
      <c r="AE16" s="332" t="s">
        <v>654</v>
      </c>
      <c r="AF16" s="332" t="s">
        <v>655</v>
      </c>
      <c r="AG16" s="331">
        <v>0.0833</v>
      </c>
      <c r="AH16" s="48"/>
      <c r="AI16" s="331">
        <v>0.0833</v>
      </c>
      <c r="AJ16" s="48"/>
      <c r="AK16" s="331">
        <v>0.0833</v>
      </c>
      <c r="AL16" s="48"/>
      <c r="AM16" s="44">
        <f t="shared" ref="AM16:AN16" si="9">AG16+AI16+AK16</f>
        <v>0.2499</v>
      </c>
      <c r="AN16" s="44">
        <f t="shared" si="9"/>
        <v>0</v>
      </c>
      <c r="AO16" s="44"/>
      <c r="AP16" s="44"/>
      <c r="AQ16" s="331">
        <v>0.0833</v>
      </c>
      <c r="AR16" s="48"/>
      <c r="AS16" s="331">
        <v>0.0833</v>
      </c>
      <c r="AT16" s="48"/>
      <c r="AU16" s="331">
        <v>0.0833</v>
      </c>
      <c r="AV16" s="48"/>
      <c r="AW16" s="44">
        <f t="shared" ref="AW16:AX16" si="10">AQ16+AS16+AU16</f>
        <v>0.2499</v>
      </c>
      <c r="AX16" s="44">
        <f t="shared" si="10"/>
        <v>0</v>
      </c>
      <c r="AY16" s="44"/>
      <c r="AZ16" s="44"/>
      <c r="BA16" s="52">
        <f t="shared" si="11"/>
        <v>0.9996</v>
      </c>
      <c r="BB16" s="44">
        <f t="shared" si="12"/>
        <v>0.2499</v>
      </c>
      <c r="BC16" s="49">
        <f t="shared" si="13"/>
        <v>0.4998</v>
      </c>
      <c r="BD16" s="49">
        <f t="shared" si="14"/>
        <v>0.4998</v>
      </c>
      <c r="BE16" s="49">
        <f t="shared" si="15"/>
        <v>0.4998</v>
      </c>
      <c r="BF16" s="53">
        <f t="shared" ref="BF16:BI16" si="16">IF(AND(BB16&gt;0,$BA16&gt;0),BB16/$BA16,0)</f>
        <v>0.25</v>
      </c>
      <c r="BG16" s="53">
        <f t="shared" si="16"/>
        <v>0.5</v>
      </c>
      <c r="BH16" s="53">
        <f t="shared" si="16"/>
        <v>0.5</v>
      </c>
      <c r="BI16" s="53">
        <f t="shared" si="16"/>
        <v>0.5</v>
      </c>
      <c r="BJ16" s="53">
        <v>1.0</v>
      </c>
      <c r="BK16" s="53">
        <f t="shared" si="17"/>
        <v>0.5</v>
      </c>
      <c r="BL16" s="53"/>
      <c r="BM16" s="53"/>
      <c r="BN16" s="138">
        <f t="shared" ref="BN16:BQ16" si="18">(IF(AND(BJ16&gt;0,$D16&gt;0),BJ16/$D16*100,0))</f>
        <v>1</v>
      </c>
      <c r="BO16" s="138">
        <f t="shared" si="18"/>
        <v>0.5</v>
      </c>
      <c r="BP16" s="138">
        <f t="shared" si="18"/>
        <v>0</v>
      </c>
      <c r="BQ16" s="138">
        <f t="shared" si="18"/>
        <v>0</v>
      </c>
    </row>
    <row r="17" ht="172.5" customHeight="1">
      <c r="A17" s="37" t="s">
        <v>636</v>
      </c>
      <c r="B17" s="37" t="s">
        <v>637</v>
      </c>
      <c r="C17" s="37" t="s">
        <v>656</v>
      </c>
      <c r="D17" s="117">
        <v>100.0</v>
      </c>
      <c r="E17" s="117">
        <v>99.96000000000001</v>
      </c>
      <c r="F17" s="118">
        <v>0.0</v>
      </c>
      <c r="G17" s="36" t="s">
        <v>657</v>
      </c>
      <c r="H17" s="54" t="s">
        <v>658</v>
      </c>
      <c r="I17" s="328" t="s">
        <v>659</v>
      </c>
      <c r="J17" s="293" t="s">
        <v>67</v>
      </c>
      <c r="K17" s="293" t="s">
        <v>651</v>
      </c>
      <c r="L17" s="323" t="s">
        <v>608</v>
      </c>
      <c r="M17" s="331">
        <v>0.0833</v>
      </c>
      <c r="N17" s="43">
        <v>0.0833</v>
      </c>
      <c r="O17" s="331">
        <v>0.0833</v>
      </c>
      <c r="P17" s="43">
        <v>0.0833</v>
      </c>
      <c r="Q17" s="331">
        <v>0.0833</v>
      </c>
      <c r="R17" s="331">
        <v>0.0833</v>
      </c>
      <c r="S17" s="44">
        <f t="shared" ref="S17:T17" si="19">M17+O17+Q17</f>
        <v>0.2499</v>
      </c>
      <c r="T17" s="44">
        <f t="shared" si="19"/>
        <v>0.2499</v>
      </c>
      <c r="U17" s="332" t="s">
        <v>660</v>
      </c>
      <c r="V17" s="333" t="s">
        <v>644</v>
      </c>
      <c r="W17" s="331">
        <v>0.0833</v>
      </c>
      <c r="X17" s="331">
        <v>0.0833</v>
      </c>
      <c r="Y17" s="331">
        <v>0.0833</v>
      </c>
      <c r="Z17" s="43">
        <v>0.0833</v>
      </c>
      <c r="AA17" s="331">
        <v>0.0833</v>
      </c>
      <c r="AB17" s="43">
        <v>0.0833</v>
      </c>
      <c r="AC17" s="44">
        <f t="shared" ref="AC17:AD17" si="20">W17+Y17+AA17</f>
        <v>0.2499</v>
      </c>
      <c r="AD17" s="44">
        <f t="shared" si="20"/>
        <v>0.2499</v>
      </c>
      <c r="AE17" s="332" t="s">
        <v>661</v>
      </c>
      <c r="AF17" s="332" t="s">
        <v>662</v>
      </c>
      <c r="AG17" s="331">
        <v>0.0833</v>
      </c>
      <c r="AH17" s="48"/>
      <c r="AI17" s="331">
        <v>0.0833</v>
      </c>
      <c r="AJ17" s="48"/>
      <c r="AK17" s="331">
        <v>0.0833</v>
      </c>
      <c r="AL17" s="48"/>
      <c r="AM17" s="44">
        <f t="shared" ref="AM17:AN17" si="21">AG17+AI17+AK17</f>
        <v>0.2499</v>
      </c>
      <c r="AN17" s="44">
        <f t="shared" si="21"/>
        <v>0</v>
      </c>
      <c r="AO17" s="44"/>
      <c r="AP17" s="44"/>
      <c r="AQ17" s="331">
        <v>0.0833</v>
      </c>
      <c r="AR17" s="48"/>
      <c r="AS17" s="331">
        <v>0.0833</v>
      </c>
      <c r="AT17" s="48"/>
      <c r="AU17" s="331">
        <v>0.0833</v>
      </c>
      <c r="AV17" s="48"/>
      <c r="AW17" s="44">
        <f t="shared" ref="AW17:AX17" si="22">AQ17+AS17+AU17</f>
        <v>0.2499</v>
      </c>
      <c r="AX17" s="44">
        <f t="shared" si="22"/>
        <v>0</v>
      </c>
      <c r="AY17" s="44"/>
      <c r="AZ17" s="44"/>
      <c r="BA17" s="52">
        <f t="shared" si="11"/>
        <v>0.9996</v>
      </c>
      <c r="BB17" s="44">
        <f t="shared" si="12"/>
        <v>0.2499</v>
      </c>
      <c r="BC17" s="49">
        <f t="shared" si="13"/>
        <v>0.4998</v>
      </c>
      <c r="BD17" s="49">
        <f t="shared" si="14"/>
        <v>0.4998</v>
      </c>
      <c r="BE17" s="49">
        <f t="shared" si="15"/>
        <v>0.4998</v>
      </c>
      <c r="BF17" s="53">
        <f t="shared" ref="BF17:BI17" si="23">IF(AND(BB17&gt;0,$BA17&gt;0),BB17/$BA17,0)</f>
        <v>0.25</v>
      </c>
      <c r="BG17" s="53">
        <f t="shared" si="23"/>
        <v>0.5</v>
      </c>
      <c r="BH17" s="53">
        <f t="shared" si="23"/>
        <v>0.5</v>
      </c>
      <c r="BI17" s="53">
        <f t="shared" si="23"/>
        <v>0.5</v>
      </c>
      <c r="BJ17" s="53">
        <v>1.0</v>
      </c>
      <c r="BK17" s="53">
        <f t="shared" si="17"/>
        <v>0.5</v>
      </c>
      <c r="BL17" s="53"/>
      <c r="BM17" s="53"/>
      <c r="BN17" s="138">
        <f t="shared" ref="BN17:BQ17" si="24">(IF(AND(BJ17&gt;0,$D17&gt;0),BJ17/$D17*100,0))</f>
        <v>1</v>
      </c>
      <c r="BO17" s="138">
        <f t="shared" si="24"/>
        <v>0.5</v>
      </c>
      <c r="BP17" s="138">
        <f t="shared" si="24"/>
        <v>0</v>
      </c>
      <c r="BQ17" s="138">
        <f t="shared" si="24"/>
        <v>0</v>
      </c>
    </row>
    <row r="18" ht="162.75" customHeight="1">
      <c r="A18" s="37" t="s">
        <v>636</v>
      </c>
      <c r="B18" s="37" t="s">
        <v>637</v>
      </c>
      <c r="C18" s="37" t="s">
        <v>663</v>
      </c>
      <c r="D18" s="117">
        <v>100.0</v>
      </c>
      <c r="E18" s="117">
        <v>99.96000000000001</v>
      </c>
      <c r="F18" s="118">
        <v>0.0</v>
      </c>
      <c r="G18" s="36" t="s">
        <v>664</v>
      </c>
      <c r="H18" s="54" t="s">
        <v>665</v>
      </c>
      <c r="I18" s="328" t="s">
        <v>666</v>
      </c>
      <c r="J18" s="293" t="s">
        <v>67</v>
      </c>
      <c r="K18" s="293" t="s">
        <v>651</v>
      </c>
      <c r="L18" s="323" t="s">
        <v>608</v>
      </c>
      <c r="M18" s="331">
        <v>0.0833</v>
      </c>
      <c r="N18" s="43">
        <v>0.0833</v>
      </c>
      <c r="O18" s="331">
        <v>0.0833</v>
      </c>
      <c r="P18" s="43">
        <v>0.0833</v>
      </c>
      <c r="Q18" s="331">
        <v>0.0833</v>
      </c>
      <c r="R18" s="331">
        <v>0.0833</v>
      </c>
      <c r="S18" s="44">
        <f t="shared" ref="S18:T18" si="25">M18+O18+Q18</f>
        <v>0.2499</v>
      </c>
      <c r="T18" s="44">
        <f t="shared" si="25"/>
        <v>0.2499</v>
      </c>
      <c r="U18" s="333" t="s">
        <v>667</v>
      </c>
      <c r="V18" s="333" t="s">
        <v>653</v>
      </c>
      <c r="W18" s="331">
        <v>0.0833</v>
      </c>
      <c r="X18" s="331">
        <v>0.0833</v>
      </c>
      <c r="Y18" s="331">
        <v>0.0833</v>
      </c>
      <c r="Z18" s="43">
        <v>0.0833</v>
      </c>
      <c r="AA18" s="331">
        <v>0.0833</v>
      </c>
      <c r="AB18" s="43">
        <v>0.0833</v>
      </c>
      <c r="AC18" s="44">
        <f t="shared" ref="AC18:AD18" si="26">W18+Y18+AA18</f>
        <v>0.2499</v>
      </c>
      <c r="AD18" s="44">
        <f t="shared" si="26"/>
        <v>0.2499</v>
      </c>
      <c r="AE18" s="332" t="s">
        <v>668</v>
      </c>
      <c r="AF18" s="332" t="s">
        <v>669</v>
      </c>
      <c r="AG18" s="331">
        <v>0.0833</v>
      </c>
      <c r="AH18" s="48"/>
      <c r="AI18" s="331">
        <v>0.0833</v>
      </c>
      <c r="AJ18" s="48"/>
      <c r="AK18" s="331">
        <v>0.0833</v>
      </c>
      <c r="AL18" s="48"/>
      <c r="AM18" s="44">
        <f t="shared" ref="AM18:AN18" si="27">AG18+AI18+AK18</f>
        <v>0.2499</v>
      </c>
      <c r="AN18" s="44">
        <f t="shared" si="27"/>
        <v>0</v>
      </c>
      <c r="AO18" s="44"/>
      <c r="AP18" s="44"/>
      <c r="AQ18" s="331">
        <v>0.0833</v>
      </c>
      <c r="AR18" s="48"/>
      <c r="AS18" s="331">
        <v>0.0833</v>
      </c>
      <c r="AT18" s="48"/>
      <c r="AU18" s="331">
        <v>0.0833</v>
      </c>
      <c r="AV18" s="48"/>
      <c r="AW18" s="44">
        <f t="shared" ref="AW18:AX18" si="28">AQ18+AS18+AU18</f>
        <v>0.2499</v>
      </c>
      <c r="AX18" s="44">
        <f t="shared" si="28"/>
        <v>0</v>
      </c>
      <c r="AY18" s="44"/>
      <c r="AZ18" s="44"/>
      <c r="BA18" s="52">
        <f t="shared" si="11"/>
        <v>0.9996</v>
      </c>
      <c r="BB18" s="44">
        <f t="shared" si="12"/>
        <v>0.2499</v>
      </c>
      <c r="BC18" s="49">
        <f t="shared" si="13"/>
        <v>0.4998</v>
      </c>
      <c r="BD18" s="49">
        <f t="shared" si="14"/>
        <v>0.4998</v>
      </c>
      <c r="BE18" s="49">
        <f t="shared" si="15"/>
        <v>0.4998</v>
      </c>
      <c r="BF18" s="53">
        <f t="shared" ref="BF18:BI18" si="29">IF(AND(BB18&gt;0,$BA18&gt;0),BB18/$BA18,0)</f>
        <v>0.25</v>
      </c>
      <c r="BG18" s="53">
        <f t="shared" si="29"/>
        <v>0.5</v>
      </c>
      <c r="BH18" s="53">
        <f t="shared" si="29"/>
        <v>0.5</v>
      </c>
      <c r="BI18" s="53">
        <f t="shared" si="29"/>
        <v>0.5</v>
      </c>
      <c r="BJ18" s="53">
        <v>1.0</v>
      </c>
      <c r="BK18" s="53">
        <f t="shared" si="17"/>
        <v>0.5</v>
      </c>
      <c r="BL18" s="53"/>
      <c r="BM18" s="53"/>
      <c r="BN18" s="138">
        <f t="shared" ref="BN18:BQ18" si="30">(IF(AND(BJ18&gt;0,$D18&gt;0),BJ18/$D18*100,0))</f>
        <v>1</v>
      </c>
      <c r="BO18" s="138">
        <f t="shared" si="30"/>
        <v>0.5</v>
      </c>
      <c r="BP18" s="138">
        <f t="shared" si="30"/>
        <v>0</v>
      </c>
      <c r="BQ18" s="138">
        <f t="shared" si="30"/>
        <v>0</v>
      </c>
    </row>
    <row r="19" ht="165.75" customHeight="1">
      <c r="A19" s="37" t="s">
        <v>636</v>
      </c>
      <c r="B19" s="37" t="s">
        <v>637</v>
      </c>
      <c r="C19" s="37" t="s">
        <v>670</v>
      </c>
      <c r="D19" s="117">
        <v>100.0</v>
      </c>
      <c r="E19" s="117">
        <v>99.96000000000001</v>
      </c>
      <c r="F19" s="118">
        <v>0.0</v>
      </c>
      <c r="G19" s="36" t="s">
        <v>671</v>
      </c>
      <c r="H19" s="54" t="s">
        <v>672</v>
      </c>
      <c r="I19" s="334" t="s">
        <v>673</v>
      </c>
      <c r="J19" s="293" t="s">
        <v>67</v>
      </c>
      <c r="K19" s="293" t="s">
        <v>651</v>
      </c>
      <c r="L19" s="323" t="s">
        <v>608</v>
      </c>
      <c r="M19" s="331">
        <v>0.0833</v>
      </c>
      <c r="N19" s="43">
        <v>0.0833</v>
      </c>
      <c r="O19" s="331">
        <v>0.0833</v>
      </c>
      <c r="P19" s="43">
        <v>0.0833</v>
      </c>
      <c r="Q19" s="331">
        <v>0.0833</v>
      </c>
      <c r="R19" s="331">
        <v>0.0833</v>
      </c>
      <c r="S19" s="44">
        <f t="shared" ref="S19:T19" si="31">M19+O19+Q19</f>
        <v>0.2499</v>
      </c>
      <c r="T19" s="44">
        <f t="shared" si="31"/>
        <v>0.2499</v>
      </c>
      <c r="U19" s="333" t="s">
        <v>674</v>
      </c>
      <c r="V19" s="333" t="s">
        <v>653</v>
      </c>
      <c r="W19" s="331">
        <v>0.0833</v>
      </c>
      <c r="X19" s="331">
        <v>0.0833</v>
      </c>
      <c r="Y19" s="331">
        <v>0.0833</v>
      </c>
      <c r="Z19" s="43">
        <v>0.0833</v>
      </c>
      <c r="AA19" s="331">
        <v>0.0833</v>
      </c>
      <c r="AB19" s="43">
        <v>0.0833</v>
      </c>
      <c r="AC19" s="44">
        <f t="shared" ref="AC19:AD19" si="32">W19+Y19+AA19</f>
        <v>0.2499</v>
      </c>
      <c r="AD19" s="44">
        <f t="shared" si="32"/>
        <v>0.2499</v>
      </c>
      <c r="AE19" s="332" t="s">
        <v>675</v>
      </c>
      <c r="AF19" s="332" t="s">
        <v>676</v>
      </c>
      <c r="AG19" s="331">
        <v>0.0833</v>
      </c>
      <c r="AH19" s="48"/>
      <c r="AI19" s="331">
        <v>0.0833</v>
      </c>
      <c r="AJ19" s="48"/>
      <c r="AK19" s="331">
        <v>0.0833</v>
      </c>
      <c r="AL19" s="48"/>
      <c r="AM19" s="44">
        <f t="shared" ref="AM19:AN19" si="33">AG19+AI19+AK19</f>
        <v>0.2499</v>
      </c>
      <c r="AN19" s="44">
        <f t="shared" si="33"/>
        <v>0</v>
      </c>
      <c r="AO19" s="44"/>
      <c r="AP19" s="44"/>
      <c r="AQ19" s="331">
        <v>0.0833</v>
      </c>
      <c r="AR19" s="48"/>
      <c r="AS19" s="331">
        <v>0.0833</v>
      </c>
      <c r="AT19" s="48"/>
      <c r="AU19" s="331">
        <v>0.0833</v>
      </c>
      <c r="AV19" s="48"/>
      <c r="AW19" s="44">
        <f t="shared" ref="AW19:AX19" si="34">AQ19+AS19+AU19</f>
        <v>0.2499</v>
      </c>
      <c r="AX19" s="44">
        <f t="shared" si="34"/>
        <v>0</v>
      </c>
      <c r="AY19" s="44"/>
      <c r="AZ19" s="44"/>
      <c r="BA19" s="52">
        <f t="shared" si="11"/>
        <v>0.9996</v>
      </c>
      <c r="BB19" s="44">
        <f t="shared" si="12"/>
        <v>0.2499</v>
      </c>
      <c r="BC19" s="49">
        <f t="shared" si="13"/>
        <v>0.4998</v>
      </c>
      <c r="BD19" s="49">
        <f t="shared" si="14"/>
        <v>0.4998</v>
      </c>
      <c r="BE19" s="49">
        <f t="shared" si="15"/>
        <v>0.4998</v>
      </c>
      <c r="BF19" s="53">
        <f t="shared" ref="BF19:BI19" si="35">IF(AND(BB19&gt;0,$BA19&gt;0),BB19/$BA19,0)</f>
        <v>0.25</v>
      </c>
      <c r="BG19" s="53">
        <f t="shared" si="35"/>
        <v>0.5</v>
      </c>
      <c r="BH19" s="53">
        <f t="shared" si="35"/>
        <v>0.5</v>
      </c>
      <c r="BI19" s="53">
        <f t="shared" si="35"/>
        <v>0.5</v>
      </c>
      <c r="BJ19" s="53">
        <v>1.0</v>
      </c>
      <c r="BK19" s="53">
        <f t="shared" si="17"/>
        <v>0.5</v>
      </c>
      <c r="BL19" s="53"/>
      <c r="BM19" s="53"/>
      <c r="BN19" s="138">
        <f t="shared" ref="BN19:BQ19" si="36">(IF(AND(BJ19&gt;0,$D19&gt;0),BJ19/$D19*100,0))</f>
        <v>1</v>
      </c>
      <c r="BO19" s="138">
        <f t="shared" si="36"/>
        <v>0.5</v>
      </c>
      <c r="BP19" s="138">
        <f t="shared" si="36"/>
        <v>0</v>
      </c>
      <c r="BQ19" s="138">
        <f t="shared" si="36"/>
        <v>0</v>
      </c>
    </row>
    <row r="20" ht="15.75" customHeight="1">
      <c r="A20" s="10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7"/>
      <c r="BC20" s="106" t="s">
        <v>140</v>
      </c>
      <c r="BD20" s="6"/>
      <c r="BE20" s="7"/>
      <c r="BF20" s="110">
        <f t="shared" ref="BF20:BI20" si="37">AVERAGE(BF15:BF19)</f>
        <v>0.25</v>
      </c>
      <c r="BG20" s="110">
        <f t="shared" si="37"/>
        <v>0.5</v>
      </c>
      <c r="BH20" s="110">
        <f t="shared" si="37"/>
        <v>0.5</v>
      </c>
      <c r="BI20" s="110">
        <f t="shared" si="37"/>
        <v>0.5</v>
      </c>
      <c r="BJ20" s="110"/>
      <c r="BK20" s="110"/>
      <c r="BL20" s="110"/>
      <c r="BM20" s="110"/>
      <c r="BN20" s="110">
        <f t="shared" ref="BN20:BQ20" si="38">AVERAGE(BN15:BN19)</f>
        <v>1</v>
      </c>
      <c r="BO20" s="110">
        <f t="shared" si="38"/>
        <v>0.5</v>
      </c>
      <c r="BP20" s="110">
        <f t="shared" si="38"/>
        <v>0</v>
      </c>
      <c r="BQ20" s="110">
        <f t="shared" si="38"/>
        <v>0</v>
      </c>
    </row>
    <row r="21" ht="15.75" customHeight="1">
      <c r="A21" s="15"/>
      <c r="B21" s="15"/>
      <c r="C21" s="15"/>
      <c r="D21" s="15"/>
      <c r="E21" s="16"/>
      <c r="F21" s="16"/>
      <c r="G21" s="15"/>
      <c r="H21" s="15"/>
      <c r="I21" s="15"/>
      <c r="J21" s="15"/>
      <c r="K21" s="15"/>
      <c r="L21" s="15"/>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1" t="s">
        <v>141</v>
      </c>
      <c r="B22" s="112"/>
      <c r="C22" s="15"/>
      <c r="D22" s="16"/>
      <c r="E22" s="16"/>
      <c r="F22" s="15"/>
      <c r="G22" s="15"/>
      <c r="H22" s="1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8.7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8.75" customHeight="1">
      <c r="A24" s="113" t="s">
        <v>142</v>
      </c>
      <c r="B24" s="112"/>
      <c r="C24" s="15"/>
      <c r="D24" s="16"/>
      <c r="E24" s="16"/>
      <c r="F24" s="114"/>
      <c r="G24" s="114"/>
      <c r="H24" s="114"/>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18.75" customHeight="1">
      <c r="A25" s="113" t="s">
        <v>142</v>
      </c>
      <c r="B25" s="112"/>
      <c r="C25" s="15"/>
      <c r="D25" s="16"/>
      <c r="E25" s="16"/>
      <c r="F25" s="114"/>
      <c r="G25" s="114"/>
      <c r="H25" s="114"/>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8.75" customHeight="1">
      <c r="A26" s="113" t="s">
        <v>142</v>
      </c>
      <c r="B26" s="112"/>
      <c r="C26" s="15"/>
      <c r="D26" s="16"/>
      <c r="E26" s="16"/>
      <c r="F26" s="114"/>
      <c r="G26" s="114"/>
      <c r="H26" s="114"/>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27.75" customHeight="1">
      <c r="A28" s="115" t="s">
        <v>677</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7"/>
    </row>
    <row r="29" ht="15.0"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0" customHeight="1">
      <c r="A30" s="15"/>
      <c r="B30" s="15"/>
      <c r="C30" s="15"/>
      <c r="D30" s="15"/>
      <c r="E30" s="16"/>
      <c r="F30" s="16"/>
      <c r="G30" s="114"/>
      <c r="J30" s="114"/>
      <c r="K30" s="114"/>
      <c r="L30" s="114"/>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20:BB20"/>
    <mergeCell ref="BC20:BE20"/>
    <mergeCell ref="A28:BQ28"/>
    <mergeCell ref="G30:I30"/>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Q19">
    <cfRule type="cellIs" dxfId="0" priority="1" operator="between">
      <formula>0.7</formula>
      <formula>1</formula>
    </cfRule>
  </conditionalFormatting>
  <conditionalFormatting sqref="BF15:BQ19">
    <cfRule type="cellIs" dxfId="1" priority="2" operator="between">
      <formula>0.51</formula>
      <formula>0.69</formula>
    </cfRule>
  </conditionalFormatting>
  <conditionalFormatting sqref="BF15:BQ19">
    <cfRule type="cellIs" dxfId="2" priority="3" operator="between">
      <formula>0</formula>
      <formula>0.5</formula>
    </cfRule>
  </conditionalFormatting>
  <printOptions/>
  <pageMargins bottom="0.75" footer="0.0" header="0.0" left="0.7" right="0.7" top="0.75"/>
  <pageSetup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38.71"/>
    <col customWidth="1" min="9" max="9" width="37.57"/>
    <col customWidth="1" min="10" max="10" width="53.0"/>
    <col customWidth="1" min="11" max="11" width="30.71"/>
    <col customWidth="1" min="12" max="12" width="53.57"/>
    <col customWidth="1" min="13" max="20" width="15.86"/>
    <col customWidth="1" min="21" max="21" width="43.43"/>
    <col customWidth="1" min="22" max="22" width="60.57"/>
    <col customWidth="1" min="23" max="30" width="15.86"/>
    <col customWidth="1" min="31" max="31" width="98.29"/>
    <col customWidth="1" min="32" max="32" width="99.57"/>
    <col customWidth="1" min="33" max="40" width="15.86"/>
    <col customWidth="1" min="41" max="41" width="34.29"/>
    <col customWidth="1" min="42" max="42" width="32.71"/>
    <col customWidth="1" min="43" max="50" width="15.86"/>
    <col customWidth="1" min="51" max="51" width="35.43"/>
    <col customWidth="1" min="52" max="52" width="30.29"/>
    <col customWidth="1" min="53" max="53" width="24.57"/>
    <col customWidth="1" min="54" max="57" width="17.71"/>
    <col customWidth="1" min="58" max="65" width="12.29"/>
    <col customWidth="1" min="66" max="66" width="20.71"/>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678</v>
      </c>
      <c r="BJ1" s="6"/>
      <c r="BK1" s="6"/>
      <c r="BL1" s="6"/>
      <c r="BM1" s="6"/>
      <c r="BN1" s="6"/>
      <c r="BO1" s="6"/>
      <c r="BP1" s="6"/>
      <c r="BQ1" s="7"/>
    </row>
    <row r="2" ht="20.25" customHeight="1">
      <c r="A2" s="8"/>
      <c r="B2" s="9"/>
      <c r="BH2" s="10"/>
      <c r="BI2" s="5" t="s">
        <v>679</v>
      </c>
      <c r="BJ2" s="6"/>
      <c r="BK2" s="6"/>
      <c r="BL2" s="6"/>
      <c r="BM2" s="6"/>
      <c r="BN2" s="6"/>
      <c r="BO2" s="6"/>
      <c r="BP2" s="6"/>
      <c r="BQ2" s="7"/>
    </row>
    <row r="3" ht="20.25" customHeight="1">
      <c r="A3" s="8"/>
      <c r="B3" s="9"/>
      <c r="BH3" s="10"/>
      <c r="BI3" s="5" t="s">
        <v>680</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681</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682</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683</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270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221</v>
      </c>
      <c r="B11" s="24" t="s">
        <v>222</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100"/>
      <c r="W12" s="121" t="s">
        <v>31</v>
      </c>
      <c r="X12" s="122"/>
      <c r="Y12" s="122"/>
      <c r="Z12" s="122"/>
      <c r="AA12" s="122"/>
      <c r="AB12" s="122"/>
      <c r="AC12" s="122"/>
      <c r="AD12" s="122"/>
      <c r="AE12" s="122"/>
      <c r="AF12" s="123"/>
      <c r="AG12" s="25" t="s">
        <v>32</v>
      </c>
      <c r="AH12" s="6"/>
      <c r="AI12" s="6"/>
      <c r="AJ12" s="6"/>
      <c r="AK12" s="6"/>
      <c r="AL12" s="6"/>
      <c r="AM12" s="6"/>
      <c r="AN12" s="6"/>
      <c r="AO12" s="6"/>
      <c r="AP12" s="100"/>
      <c r="AQ12" s="25" t="s">
        <v>33</v>
      </c>
      <c r="AR12" s="6"/>
      <c r="AS12" s="6"/>
      <c r="AT12" s="6"/>
      <c r="AU12" s="6"/>
      <c r="AV12" s="6"/>
      <c r="AW12" s="6"/>
      <c r="AX12" s="6"/>
      <c r="AY12" s="6"/>
      <c r="AZ12" s="7"/>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44.2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551</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125" t="s">
        <v>53</v>
      </c>
      <c r="AR13" s="126"/>
      <c r="AS13" s="125" t="s">
        <v>54</v>
      </c>
      <c r="AT13" s="126"/>
      <c r="AU13" s="125" t="s">
        <v>55</v>
      </c>
      <c r="AV13" s="126"/>
      <c r="AW13" s="125" t="s">
        <v>44</v>
      </c>
      <c r="AX13" s="126"/>
      <c r="AY13" s="127" t="s">
        <v>45</v>
      </c>
      <c r="AZ13" s="127" t="s">
        <v>551</v>
      </c>
      <c r="BA13" s="8"/>
      <c r="BB13" s="8"/>
      <c r="BC13" s="8"/>
      <c r="BD13" s="8"/>
      <c r="BE13" s="8"/>
      <c r="BF13" s="8"/>
      <c r="BG13" s="8"/>
      <c r="BH13" s="8"/>
      <c r="BI13" s="8"/>
      <c r="BJ13" s="8"/>
      <c r="BK13" s="8"/>
      <c r="BL13" s="8"/>
      <c r="BM13" s="8"/>
      <c r="BN13" s="8"/>
      <c r="BO13" s="8"/>
      <c r="BP13" s="8"/>
      <c r="BQ13" s="8"/>
    </row>
    <row r="14" ht="39.7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214.5" customHeight="1">
      <c r="A15" s="37" t="s">
        <v>153</v>
      </c>
      <c r="B15" s="37" t="s">
        <v>61</v>
      </c>
      <c r="C15" s="37" t="s">
        <v>271</v>
      </c>
      <c r="D15" s="38">
        <v>1.0</v>
      </c>
      <c r="E15" s="335">
        <f t="shared" ref="E15:E19" si="7">BA15</f>
        <v>0.9996</v>
      </c>
      <c r="F15" s="37" t="s">
        <v>684</v>
      </c>
      <c r="G15" s="54" t="s">
        <v>685</v>
      </c>
      <c r="H15" s="37" t="s">
        <v>686</v>
      </c>
      <c r="I15" s="37" t="s">
        <v>687</v>
      </c>
      <c r="J15" s="41" t="s">
        <v>276</v>
      </c>
      <c r="K15" s="41" t="s">
        <v>277</v>
      </c>
      <c r="L15" s="41" t="s">
        <v>684</v>
      </c>
      <c r="M15" s="165">
        <v>0.0833</v>
      </c>
      <c r="N15" s="43">
        <v>0.0833</v>
      </c>
      <c r="O15" s="165">
        <v>0.0833</v>
      </c>
      <c r="P15" s="43">
        <v>0.0833</v>
      </c>
      <c r="Q15" s="165">
        <v>0.0833</v>
      </c>
      <c r="R15" s="43">
        <v>0.0833</v>
      </c>
      <c r="S15" s="44">
        <f t="shared" ref="S15:T15" si="1">M15+O15+Q15</f>
        <v>0.2499</v>
      </c>
      <c r="T15" s="44">
        <f t="shared" si="1"/>
        <v>0.2499</v>
      </c>
      <c r="U15" s="336" t="s">
        <v>688</v>
      </c>
      <c r="V15" s="336" t="s">
        <v>689</v>
      </c>
      <c r="W15" s="337">
        <v>0.0833</v>
      </c>
      <c r="X15" s="337">
        <v>0.0833</v>
      </c>
      <c r="Y15" s="337">
        <v>0.0833</v>
      </c>
      <c r="Z15" s="337">
        <v>0.0833</v>
      </c>
      <c r="AA15" s="337">
        <v>0.0833</v>
      </c>
      <c r="AB15" s="337">
        <v>0.0833</v>
      </c>
      <c r="AC15" s="44">
        <f t="shared" ref="AC15:AD15" si="2">W15+Y15+AA15</f>
        <v>0.2499</v>
      </c>
      <c r="AD15" s="44">
        <f t="shared" si="2"/>
        <v>0.2499</v>
      </c>
      <c r="AE15" s="338" t="s">
        <v>690</v>
      </c>
      <c r="AF15" s="339" t="s">
        <v>691</v>
      </c>
      <c r="AG15" s="165">
        <v>0.0833</v>
      </c>
      <c r="AH15" s="165"/>
      <c r="AI15" s="165">
        <v>0.0833</v>
      </c>
      <c r="AJ15" s="165"/>
      <c r="AK15" s="165">
        <v>0.0833</v>
      </c>
      <c r="AL15" s="165"/>
      <c r="AM15" s="44">
        <f t="shared" ref="AM15:AN15" si="3">AG15+AI15+AK15</f>
        <v>0.2499</v>
      </c>
      <c r="AN15" s="44">
        <f t="shared" si="3"/>
        <v>0</v>
      </c>
      <c r="AO15" s="49"/>
      <c r="AP15" s="49"/>
      <c r="AQ15" s="165">
        <v>0.0833</v>
      </c>
      <c r="AR15" s="165"/>
      <c r="AS15" s="165">
        <v>0.0833</v>
      </c>
      <c r="AT15" s="165"/>
      <c r="AU15" s="165">
        <v>0.0833</v>
      </c>
      <c r="AV15" s="165"/>
      <c r="AW15" s="44">
        <f t="shared" ref="AW15:AX15" si="4">AQ15+AS15+AU15</f>
        <v>0.2499</v>
      </c>
      <c r="AX15" s="44">
        <f t="shared" si="4"/>
        <v>0</v>
      </c>
      <c r="AY15" s="49"/>
      <c r="AZ15" s="49"/>
      <c r="BA15" s="52">
        <f t="shared" ref="BA15:BA19" si="12">S15+AC15+AM15+AW15</f>
        <v>0.9996</v>
      </c>
      <c r="BB15" s="44">
        <f t="shared" ref="BB15:BB19" si="13">+T15</f>
        <v>0.2499</v>
      </c>
      <c r="BC15" s="44">
        <f t="shared" ref="BC15:BC19" si="14">+T15+AD15</f>
        <v>0.4998</v>
      </c>
      <c r="BD15" s="44">
        <f t="shared" ref="BD15:BD19" si="15">+T15+AD15+AN15</f>
        <v>0.4998</v>
      </c>
      <c r="BE15" s="44">
        <f t="shared" ref="BE15:BE19" si="16">+T15+AD15+AN15+AX15</f>
        <v>0.4998</v>
      </c>
      <c r="BF15" s="53">
        <f t="shared" ref="BF15:BI15" si="5">IF(AND(BB15&gt;0,$BA15&gt;0),BB15/$BA15,0)</f>
        <v>0.25</v>
      </c>
      <c r="BG15" s="53">
        <f t="shared" si="5"/>
        <v>0.5</v>
      </c>
      <c r="BH15" s="53">
        <f t="shared" si="5"/>
        <v>0.5</v>
      </c>
      <c r="BI15" s="53">
        <f t="shared" si="5"/>
        <v>0.5</v>
      </c>
      <c r="BJ15" s="53">
        <v>1.0</v>
      </c>
      <c r="BK15" s="53">
        <f t="shared" ref="BK15:BK19" si="18">BI15</f>
        <v>0.5</v>
      </c>
      <c r="BL15" s="53"/>
      <c r="BM15" s="53"/>
      <c r="BN15" s="53">
        <f t="shared" ref="BN15:BQ15" si="6">(IF(AND(BJ15&gt;0,$D15&gt;0),BJ15/$D15,0))</f>
        <v>1</v>
      </c>
      <c r="BO15" s="53">
        <f t="shared" si="6"/>
        <v>0.5</v>
      </c>
      <c r="BP15" s="53">
        <f t="shared" si="6"/>
        <v>0</v>
      </c>
      <c r="BQ15" s="53">
        <f t="shared" si="6"/>
        <v>0</v>
      </c>
    </row>
    <row r="16" ht="177.75" customHeight="1">
      <c r="A16" s="37" t="s">
        <v>153</v>
      </c>
      <c r="B16" s="37" t="s">
        <v>61</v>
      </c>
      <c r="C16" s="37" t="s">
        <v>271</v>
      </c>
      <c r="D16" s="38">
        <v>1.0</v>
      </c>
      <c r="E16" s="335">
        <f t="shared" si="7"/>
        <v>0.9996</v>
      </c>
      <c r="F16" s="37" t="s">
        <v>684</v>
      </c>
      <c r="G16" s="340" t="s">
        <v>692</v>
      </c>
      <c r="H16" s="37" t="s">
        <v>693</v>
      </c>
      <c r="I16" s="37" t="s">
        <v>694</v>
      </c>
      <c r="J16" s="41" t="s">
        <v>276</v>
      </c>
      <c r="K16" s="41" t="s">
        <v>277</v>
      </c>
      <c r="L16" s="41" t="s">
        <v>684</v>
      </c>
      <c r="M16" s="165">
        <v>0.0833</v>
      </c>
      <c r="N16" s="165">
        <v>0.0833</v>
      </c>
      <c r="O16" s="165">
        <v>0.0833</v>
      </c>
      <c r="P16" s="165">
        <v>0.0833</v>
      </c>
      <c r="Q16" s="165">
        <v>0.0833</v>
      </c>
      <c r="R16" s="43">
        <v>0.0833</v>
      </c>
      <c r="S16" s="44">
        <f t="shared" ref="S16:T16" si="8">M16+O16+Q16</f>
        <v>0.2499</v>
      </c>
      <c r="T16" s="44">
        <f t="shared" si="8"/>
        <v>0.2499</v>
      </c>
      <c r="U16" s="336" t="s">
        <v>695</v>
      </c>
      <c r="V16" s="336" t="s">
        <v>696</v>
      </c>
      <c r="W16" s="341">
        <v>0.0833</v>
      </c>
      <c r="X16" s="341">
        <v>0.0833</v>
      </c>
      <c r="Y16" s="341">
        <v>0.0833</v>
      </c>
      <c r="Z16" s="341">
        <v>0.0833</v>
      </c>
      <c r="AA16" s="341">
        <v>0.0833</v>
      </c>
      <c r="AB16" s="341">
        <v>0.0833</v>
      </c>
      <c r="AC16" s="44">
        <f t="shared" ref="AC16:AD16" si="9">W16+Y16+AA16</f>
        <v>0.2499</v>
      </c>
      <c r="AD16" s="44">
        <f t="shared" si="9"/>
        <v>0.2499</v>
      </c>
      <c r="AE16" s="338" t="s">
        <v>697</v>
      </c>
      <c r="AF16" s="339" t="s">
        <v>698</v>
      </c>
      <c r="AG16" s="165">
        <v>0.0833</v>
      </c>
      <c r="AH16" s="165"/>
      <c r="AI16" s="165">
        <v>0.0833</v>
      </c>
      <c r="AJ16" s="165"/>
      <c r="AK16" s="165">
        <v>0.0833</v>
      </c>
      <c r="AL16" s="165"/>
      <c r="AM16" s="44">
        <f t="shared" ref="AM16:AN16" si="10">AG16+AI16+AK16</f>
        <v>0.2499</v>
      </c>
      <c r="AN16" s="44">
        <f t="shared" si="10"/>
        <v>0</v>
      </c>
      <c r="AO16" s="49"/>
      <c r="AP16" s="49"/>
      <c r="AQ16" s="165">
        <v>0.0833</v>
      </c>
      <c r="AR16" s="165"/>
      <c r="AS16" s="165">
        <v>0.0833</v>
      </c>
      <c r="AT16" s="165"/>
      <c r="AU16" s="165">
        <v>0.0833</v>
      </c>
      <c r="AV16" s="165"/>
      <c r="AW16" s="44">
        <f t="shared" ref="AW16:AX16" si="11">AQ16+AS16+AU16</f>
        <v>0.2499</v>
      </c>
      <c r="AX16" s="44">
        <f t="shared" si="11"/>
        <v>0</v>
      </c>
      <c r="AY16" s="49"/>
      <c r="AZ16" s="49"/>
      <c r="BA16" s="52">
        <f t="shared" si="12"/>
        <v>0.9996</v>
      </c>
      <c r="BB16" s="44">
        <f t="shared" si="13"/>
        <v>0.2499</v>
      </c>
      <c r="BC16" s="44">
        <f t="shared" si="14"/>
        <v>0.4998</v>
      </c>
      <c r="BD16" s="44">
        <f t="shared" si="15"/>
        <v>0.4998</v>
      </c>
      <c r="BE16" s="44">
        <f t="shared" si="16"/>
        <v>0.4998</v>
      </c>
      <c r="BF16" s="53">
        <f t="shared" ref="BF16:BI16" si="17">IF(AND(BB16&gt;0,$BA16&gt;0),BB16/$BA16,0)</f>
        <v>0.25</v>
      </c>
      <c r="BG16" s="53">
        <f t="shared" si="17"/>
        <v>0.5</v>
      </c>
      <c r="BH16" s="53">
        <f t="shared" si="17"/>
        <v>0.5</v>
      </c>
      <c r="BI16" s="53">
        <f t="shared" si="17"/>
        <v>0.5</v>
      </c>
      <c r="BJ16" s="53">
        <v>1.0</v>
      </c>
      <c r="BK16" s="53">
        <f t="shared" si="18"/>
        <v>0.5</v>
      </c>
      <c r="BL16" s="53"/>
      <c r="BM16" s="53"/>
      <c r="BN16" s="53">
        <f t="shared" ref="BN16:BQ16" si="19">(IF(AND(BJ16&gt;0,$D16&gt;0),BJ16/$D16,0))</f>
        <v>1</v>
      </c>
      <c r="BO16" s="53">
        <f t="shared" si="19"/>
        <v>0.5</v>
      </c>
      <c r="BP16" s="53">
        <f t="shared" si="19"/>
        <v>0</v>
      </c>
      <c r="BQ16" s="53">
        <f t="shared" si="19"/>
        <v>0</v>
      </c>
    </row>
    <row r="17" ht="94.5" customHeight="1">
      <c r="A17" s="37" t="s">
        <v>153</v>
      </c>
      <c r="B17" s="37" t="s">
        <v>61</v>
      </c>
      <c r="C17" s="37" t="s">
        <v>271</v>
      </c>
      <c r="D17" s="38">
        <v>1.0</v>
      </c>
      <c r="E17" s="335">
        <f t="shared" si="7"/>
        <v>0.9996</v>
      </c>
      <c r="F17" s="37" t="s">
        <v>684</v>
      </c>
      <c r="G17" s="54" t="s">
        <v>699</v>
      </c>
      <c r="H17" s="37" t="s">
        <v>700</v>
      </c>
      <c r="I17" s="37" t="s">
        <v>701</v>
      </c>
      <c r="J17" s="41" t="s">
        <v>276</v>
      </c>
      <c r="K17" s="41" t="s">
        <v>702</v>
      </c>
      <c r="L17" s="41" t="s">
        <v>684</v>
      </c>
      <c r="M17" s="165">
        <v>0.0833</v>
      </c>
      <c r="N17" s="165">
        <v>0.0833</v>
      </c>
      <c r="O17" s="165">
        <v>0.0833</v>
      </c>
      <c r="P17" s="165">
        <v>0.0833</v>
      </c>
      <c r="Q17" s="165">
        <v>0.0833</v>
      </c>
      <c r="R17" s="43">
        <v>0.0833</v>
      </c>
      <c r="S17" s="44">
        <f t="shared" ref="S17:T17" si="20">M17+O17+Q17</f>
        <v>0.2499</v>
      </c>
      <c r="T17" s="44">
        <f t="shared" si="20"/>
        <v>0.2499</v>
      </c>
      <c r="U17" s="336" t="s">
        <v>703</v>
      </c>
      <c r="V17" s="336" t="s">
        <v>704</v>
      </c>
      <c r="W17" s="341">
        <v>0.0833</v>
      </c>
      <c r="X17" s="342">
        <v>0.0833</v>
      </c>
      <c r="Y17" s="341">
        <v>0.0833</v>
      </c>
      <c r="Z17" s="341">
        <v>0.0833</v>
      </c>
      <c r="AA17" s="341">
        <v>0.0833</v>
      </c>
      <c r="AB17" s="343">
        <v>0.0833</v>
      </c>
      <c r="AC17" s="44">
        <f t="shared" ref="AC17:AD17" si="21">W17+Y17+AA17</f>
        <v>0.2499</v>
      </c>
      <c r="AD17" s="44">
        <f t="shared" si="21"/>
        <v>0.2499</v>
      </c>
      <c r="AE17" s="338" t="s">
        <v>705</v>
      </c>
      <c r="AF17" s="339" t="s">
        <v>706</v>
      </c>
      <c r="AG17" s="165">
        <v>0.0833</v>
      </c>
      <c r="AH17" s="165"/>
      <c r="AI17" s="165">
        <v>0.0833</v>
      </c>
      <c r="AJ17" s="165"/>
      <c r="AK17" s="165">
        <v>0.0833</v>
      </c>
      <c r="AL17" s="165"/>
      <c r="AM17" s="44">
        <f t="shared" ref="AM17:AN17" si="22">AG17+AI17+AK17</f>
        <v>0.2499</v>
      </c>
      <c r="AN17" s="44">
        <f t="shared" si="22"/>
        <v>0</v>
      </c>
      <c r="AO17" s="49"/>
      <c r="AP17" s="49"/>
      <c r="AQ17" s="165">
        <v>0.0833</v>
      </c>
      <c r="AR17" s="165"/>
      <c r="AS17" s="165">
        <v>0.0833</v>
      </c>
      <c r="AT17" s="165"/>
      <c r="AU17" s="165">
        <v>0.0833</v>
      </c>
      <c r="AV17" s="165"/>
      <c r="AW17" s="44">
        <f t="shared" ref="AW17:AX17" si="23">AQ17+AS17+AU17</f>
        <v>0.2499</v>
      </c>
      <c r="AX17" s="44">
        <f t="shared" si="23"/>
        <v>0</v>
      </c>
      <c r="AY17" s="49"/>
      <c r="AZ17" s="49"/>
      <c r="BA17" s="52">
        <f t="shared" si="12"/>
        <v>0.9996</v>
      </c>
      <c r="BB17" s="44">
        <f t="shared" si="13"/>
        <v>0.2499</v>
      </c>
      <c r="BC17" s="44">
        <f t="shared" si="14"/>
        <v>0.4998</v>
      </c>
      <c r="BD17" s="44">
        <f t="shared" si="15"/>
        <v>0.4998</v>
      </c>
      <c r="BE17" s="44">
        <f t="shared" si="16"/>
        <v>0.4998</v>
      </c>
      <c r="BF17" s="53">
        <f t="shared" ref="BF17:BI17" si="24">IF(AND(BB17&gt;0,$BA17&gt;0),BB17/$BA17,0)</f>
        <v>0.25</v>
      </c>
      <c r="BG17" s="53">
        <f t="shared" si="24"/>
        <v>0.5</v>
      </c>
      <c r="BH17" s="53">
        <f t="shared" si="24"/>
        <v>0.5</v>
      </c>
      <c r="BI17" s="53">
        <f t="shared" si="24"/>
        <v>0.5</v>
      </c>
      <c r="BJ17" s="53">
        <v>1.0</v>
      </c>
      <c r="BK17" s="53">
        <f t="shared" si="18"/>
        <v>0.5</v>
      </c>
      <c r="BL17" s="53"/>
      <c r="BM17" s="53"/>
      <c r="BN17" s="53">
        <f t="shared" ref="BN17:BQ17" si="25">(IF(AND(BJ17&gt;0,$D17&gt;0),BJ17/$D17,0))</f>
        <v>1</v>
      </c>
      <c r="BO17" s="53">
        <f t="shared" si="25"/>
        <v>0.5</v>
      </c>
      <c r="BP17" s="53">
        <f t="shared" si="25"/>
        <v>0</v>
      </c>
      <c r="BQ17" s="53">
        <f t="shared" si="25"/>
        <v>0</v>
      </c>
    </row>
    <row r="18" ht="93.75" customHeight="1">
      <c r="A18" s="37" t="s">
        <v>153</v>
      </c>
      <c r="B18" s="37" t="s">
        <v>61</v>
      </c>
      <c r="C18" s="37" t="s">
        <v>271</v>
      </c>
      <c r="D18" s="38">
        <v>1.0</v>
      </c>
      <c r="E18" s="335">
        <f t="shared" si="7"/>
        <v>0.9996</v>
      </c>
      <c r="F18" s="37" t="s">
        <v>684</v>
      </c>
      <c r="G18" s="54" t="s">
        <v>707</v>
      </c>
      <c r="H18" s="37" t="s">
        <v>708</v>
      </c>
      <c r="I18" s="37" t="s">
        <v>709</v>
      </c>
      <c r="J18" s="41" t="s">
        <v>276</v>
      </c>
      <c r="K18" s="41" t="s">
        <v>277</v>
      </c>
      <c r="L18" s="41" t="s">
        <v>684</v>
      </c>
      <c r="M18" s="165">
        <v>0.0833</v>
      </c>
      <c r="N18" s="165">
        <v>0.0833</v>
      </c>
      <c r="O18" s="165">
        <v>0.0833</v>
      </c>
      <c r="P18" s="165">
        <v>0.0833</v>
      </c>
      <c r="Q18" s="165">
        <v>0.0833</v>
      </c>
      <c r="R18" s="43">
        <v>0.0833</v>
      </c>
      <c r="S18" s="44">
        <f t="shared" ref="S18:T18" si="26">M18+O18+Q18</f>
        <v>0.2499</v>
      </c>
      <c r="T18" s="44">
        <f t="shared" si="26"/>
        <v>0.2499</v>
      </c>
      <c r="U18" s="336" t="s">
        <v>710</v>
      </c>
      <c r="V18" s="336" t="s">
        <v>711</v>
      </c>
      <c r="W18" s="341">
        <v>0.0833</v>
      </c>
      <c r="X18" s="342">
        <v>0.0833</v>
      </c>
      <c r="Y18" s="341">
        <v>0.0833</v>
      </c>
      <c r="Z18" s="342">
        <v>0.0833</v>
      </c>
      <c r="AA18" s="341">
        <v>0.0833</v>
      </c>
      <c r="AB18" s="343">
        <v>0.0833</v>
      </c>
      <c r="AC18" s="44">
        <f t="shared" ref="AC18:AD18" si="27">W18+Y18+AA18</f>
        <v>0.2499</v>
      </c>
      <c r="AD18" s="44">
        <f t="shared" si="27"/>
        <v>0.2499</v>
      </c>
      <c r="AE18" s="338" t="s">
        <v>712</v>
      </c>
      <c r="AF18" s="339" t="s">
        <v>713</v>
      </c>
      <c r="AG18" s="165">
        <v>0.0833</v>
      </c>
      <c r="AH18" s="165"/>
      <c r="AI18" s="165">
        <v>0.0833</v>
      </c>
      <c r="AJ18" s="165"/>
      <c r="AK18" s="165">
        <v>0.0833</v>
      </c>
      <c r="AL18" s="165"/>
      <c r="AM18" s="44">
        <f t="shared" ref="AM18:AN18" si="28">AG18+AI18+AK18</f>
        <v>0.2499</v>
      </c>
      <c r="AN18" s="44">
        <f t="shared" si="28"/>
        <v>0</v>
      </c>
      <c r="AO18" s="49"/>
      <c r="AP18" s="49"/>
      <c r="AQ18" s="165">
        <v>0.0833</v>
      </c>
      <c r="AR18" s="165"/>
      <c r="AS18" s="165">
        <v>0.0833</v>
      </c>
      <c r="AT18" s="165"/>
      <c r="AU18" s="165">
        <v>0.0833</v>
      </c>
      <c r="AV18" s="165"/>
      <c r="AW18" s="44">
        <f t="shared" ref="AW18:AX18" si="29">AQ18+AS18+AU18</f>
        <v>0.2499</v>
      </c>
      <c r="AX18" s="44">
        <f t="shared" si="29"/>
        <v>0</v>
      </c>
      <c r="AY18" s="49"/>
      <c r="AZ18" s="49"/>
      <c r="BA18" s="52">
        <f t="shared" si="12"/>
        <v>0.9996</v>
      </c>
      <c r="BB18" s="44">
        <f t="shared" si="13"/>
        <v>0.2499</v>
      </c>
      <c r="BC18" s="44">
        <f t="shared" si="14"/>
        <v>0.4998</v>
      </c>
      <c r="BD18" s="44">
        <f t="shared" si="15"/>
        <v>0.4998</v>
      </c>
      <c r="BE18" s="44">
        <f t="shared" si="16"/>
        <v>0.4998</v>
      </c>
      <c r="BF18" s="53">
        <f t="shared" ref="BF18:BI18" si="30">IF(AND(BB18&gt;0,$BA18&gt;0),BB18/$BA18,0)</f>
        <v>0.25</v>
      </c>
      <c r="BG18" s="53">
        <f t="shared" si="30"/>
        <v>0.5</v>
      </c>
      <c r="BH18" s="53">
        <f t="shared" si="30"/>
        <v>0.5</v>
      </c>
      <c r="BI18" s="53">
        <f t="shared" si="30"/>
        <v>0.5</v>
      </c>
      <c r="BJ18" s="53">
        <v>1.0</v>
      </c>
      <c r="BK18" s="53">
        <f t="shared" si="18"/>
        <v>0.5</v>
      </c>
      <c r="BL18" s="53"/>
      <c r="BM18" s="53"/>
      <c r="BN18" s="53">
        <f t="shared" ref="BN18:BQ18" si="31">(IF(AND(BJ18&gt;0,$D18&gt;0),BJ18/$D18,0))</f>
        <v>1</v>
      </c>
      <c r="BO18" s="53">
        <f t="shared" si="31"/>
        <v>0.5</v>
      </c>
      <c r="BP18" s="53">
        <f t="shared" si="31"/>
        <v>0</v>
      </c>
      <c r="BQ18" s="53">
        <f t="shared" si="31"/>
        <v>0</v>
      </c>
    </row>
    <row r="19" ht="101.25" customHeight="1">
      <c r="A19" s="37" t="s">
        <v>153</v>
      </c>
      <c r="B19" s="37" t="s">
        <v>61</v>
      </c>
      <c r="C19" s="37" t="s">
        <v>271</v>
      </c>
      <c r="D19" s="38">
        <v>1.0</v>
      </c>
      <c r="E19" s="335">
        <f t="shared" si="7"/>
        <v>0.9996</v>
      </c>
      <c r="F19" s="37" t="s">
        <v>684</v>
      </c>
      <c r="G19" s="54" t="s">
        <v>714</v>
      </c>
      <c r="H19" s="37" t="s">
        <v>715</v>
      </c>
      <c r="I19" s="37" t="s">
        <v>716</v>
      </c>
      <c r="J19" s="41" t="s">
        <v>276</v>
      </c>
      <c r="K19" s="41" t="s">
        <v>702</v>
      </c>
      <c r="L19" s="41" t="s">
        <v>684</v>
      </c>
      <c r="M19" s="165">
        <v>0.0833</v>
      </c>
      <c r="N19" s="165">
        <v>0.0833</v>
      </c>
      <c r="O19" s="165">
        <v>0.0833</v>
      </c>
      <c r="P19" s="165">
        <v>0.0833</v>
      </c>
      <c r="Q19" s="165">
        <v>0.0833</v>
      </c>
      <c r="R19" s="43">
        <v>0.0833</v>
      </c>
      <c r="S19" s="44">
        <f t="shared" ref="S19:T19" si="32">M19+O19+Q19</f>
        <v>0.2499</v>
      </c>
      <c r="T19" s="44">
        <f t="shared" si="32"/>
        <v>0.2499</v>
      </c>
      <c r="U19" s="132" t="s">
        <v>717</v>
      </c>
      <c r="V19" s="336" t="s">
        <v>718</v>
      </c>
      <c r="W19" s="341">
        <v>0.0833</v>
      </c>
      <c r="X19" s="344">
        <v>0.0833</v>
      </c>
      <c r="Y19" s="341">
        <v>0.0833</v>
      </c>
      <c r="Z19" s="344">
        <v>0.0833</v>
      </c>
      <c r="AA19" s="341">
        <v>0.0833</v>
      </c>
      <c r="AB19" s="343">
        <v>0.0833</v>
      </c>
      <c r="AC19" s="44">
        <f t="shared" ref="AC19:AD19" si="33">W19+Y19+AA19</f>
        <v>0.2499</v>
      </c>
      <c r="AD19" s="44">
        <f t="shared" si="33"/>
        <v>0.2499</v>
      </c>
      <c r="AE19" s="338" t="s">
        <v>719</v>
      </c>
      <c r="AF19" s="339" t="s">
        <v>720</v>
      </c>
      <c r="AG19" s="165">
        <v>0.0833</v>
      </c>
      <c r="AH19" s="345"/>
      <c r="AI19" s="165">
        <v>0.0833</v>
      </c>
      <c r="AJ19" s="345"/>
      <c r="AK19" s="165">
        <v>0.0833</v>
      </c>
      <c r="AL19" s="345"/>
      <c r="AM19" s="44">
        <f t="shared" ref="AM19:AN19" si="34">AG19+AI19+AK19</f>
        <v>0.2499</v>
      </c>
      <c r="AN19" s="44">
        <f t="shared" si="34"/>
        <v>0</v>
      </c>
      <c r="AO19" s="49"/>
      <c r="AP19" s="49"/>
      <c r="AQ19" s="165">
        <v>0.0833</v>
      </c>
      <c r="AR19" s="345"/>
      <c r="AS19" s="165">
        <v>0.0833</v>
      </c>
      <c r="AT19" s="345"/>
      <c r="AU19" s="165">
        <v>0.0833</v>
      </c>
      <c r="AV19" s="345"/>
      <c r="AW19" s="44">
        <f t="shared" ref="AW19:AX19" si="35">AQ19+AS19+AU19</f>
        <v>0.2499</v>
      </c>
      <c r="AX19" s="44">
        <f t="shared" si="35"/>
        <v>0</v>
      </c>
      <c r="AY19" s="49"/>
      <c r="AZ19" s="49"/>
      <c r="BA19" s="52">
        <f t="shared" si="12"/>
        <v>0.9996</v>
      </c>
      <c r="BB19" s="44">
        <f t="shared" si="13"/>
        <v>0.2499</v>
      </c>
      <c r="BC19" s="44">
        <f t="shared" si="14"/>
        <v>0.4998</v>
      </c>
      <c r="BD19" s="44">
        <f t="shared" si="15"/>
        <v>0.4998</v>
      </c>
      <c r="BE19" s="44">
        <f t="shared" si="16"/>
        <v>0.4998</v>
      </c>
      <c r="BF19" s="53">
        <f t="shared" ref="BF19:BI19" si="36">IF(AND(BB19&gt;0,$BA19&gt;0),BB19/$BA19,0)</f>
        <v>0.25</v>
      </c>
      <c r="BG19" s="53">
        <f t="shared" si="36"/>
        <v>0.5</v>
      </c>
      <c r="BH19" s="53">
        <f t="shared" si="36"/>
        <v>0.5</v>
      </c>
      <c r="BI19" s="53">
        <f t="shared" si="36"/>
        <v>0.5</v>
      </c>
      <c r="BJ19" s="53">
        <v>1.0</v>
      </c>
      <c r="BK19" s="53">
        <f t="shared" si="18"/>
        <v>0.5</v>
      </c>
      <c r="BL19" s="53"/>
      <c r="BM19" s="53"/>
      <c r="BN19" s="53">
        <f t="shared" ref="BN19:BQ19" si="37">(IF(AND(BJ19&gt;0,$D19&gt;0),BJ19/$D19,0))</f>
        <v>1</v>
      </c>
      <c r="BO19" s="53">
        <f t="shared" si="37"/>
        <v>0.5</v>
      </c>
      <c r="BP19" s="53">
        <f t="shared" si="37"/>
        <v>0</v>
      </c>
      <c r="BQ19" s="53">
        <f t="shared" si="37"/>
        <v>0</v>
      </c>
    </row>
    <row r="20" ht="15.75" customHeight="1">
      <c r="A20" s="10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7"/>
      <c r="BC20" s="106" t="s">
        <v>140</v>
      </c>
      <c r="BD20" s="6"/>
      <c r="BE20" s="7"/>
      <c r="BF20" s="110">
        <f t="shared" ref="BF20:BI20" si="38">AVERAGE(BF15:BF19)</f>
        <v>0.25</v>
      </c>
      <c r="BG20" s="110">
        <f t="shared" si="38"/>
        <v>0.5</v>
      </c>
      <c r="BH20" s="110">
        <f t="shared" si="38"/>
        <v>0.5</v>
      </c>
      <c r="BI20" s="110">
        <f t="shared" si="38"/>
        <v>0.5</v>
      </c>
      <c r="BJ20" s="110"/>
      <c r="BK20" s="110"/>
      <c r="BL20" s="110"/>
      <c r="BM20" s="110"/>
      <c r="BN20" s="110">
        <f t="shared" ref="BN20:BQ20" si="39">AVERAGE(BN15:BN19)</f>
        <v>1</v>
      </c>
      <c r="BO20" s="110">
        <f t="shared" si="39"/>
        <v>0.5</v>
      </c>
      <c r="BP20" s="110">
        <f t="shared" si="39"/>
        <v>0</v>
      </c>
      <c r="BQ20" s="110">
        <f t="shared" si="39"/>
        <v>0</v>
      </c>
    </row>
    <row r="21" ht="15.75" customHeight="1">
      <c r="A21" s="15"/>
      <c r="B21" s="15"/>
      <c r="C21" s="15"/>
      <c r="D21" s="15"/>
      <c r="E21" s="16"/>
      <c r="F21" s="16"/>
      <c r="G21" s="15"/>
      <c r="H21" s="15"/>
      <c r="I21" s="15"/>
      <c r="J21" s="15"/>
      <c r="K21" s="15"/>
      <c r="L21" s="15"/>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1" t="s">
        <v>141</v>
      </c>
      <c r="B22" s="112">
        <v>45658.0</v>
      </c>
      <c r="C22" s="15"/>
      <c r="D22" s="16"/>
      <c r="E22" s="16"/>
      <c r="F22" s="15"/>
      <c r="G22" s="15"/>
      <c r="H22" s="1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8.7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8.75" customHeight="1">
      <c r="A24" s="113" t="s">
        <v>142</v>
      </c>
      <c r="B24" s="112"/>
      <c r="C24" s="15"/>
      <c r="D24" s="16"/>
      <c r="E24" s="16"/>
      <c r="F24" s="114"/>
      <c r="G24" s="114"/>
      <c r="H24" s="114"/>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18.75" customHeight="1">
      <c r="A25" s="113" t="s">
        <v>142</v>
      </c>
      <c r="B25" s="112"/>
      <c r="C25" s="15"/>
      <c r="D25" s="16"/>
      <c r="E25" s="16"/>
      <c r="F25" s="114"/>
      <c r="G25" s="114"/>
      <c r="H25" s="114"/>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8.75" customHeight="1">
      <c r="A26" s="113" t="s">
        <v>142</v>
      </c>
      <c r="B26" s="112"/>
      <c r="C26" s="15"/>
      <c r="D26" s="16"/>
      <c r="E26" s="16"/>
      <c r="F26" s="114"/>
      <c r="G26" s="114"/>
      <c r="H26" s="114"/>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27.75" customHeight="1">
      <c r="A28" s="115" t="s">
        <v>721</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7"/>
    </row>
    <row r="29" ht="15.0"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0" customHeight="1">
      <c r="A30" s="15"/>
      <c r="B30" s="15"/>
      <c r="C30" s="15"/>
      <c r="D30" s="15"/>
      <c r="E30" s="16"/>
      <c r="F30" s="16"/>
      <c r="G30" s="114"/>
      <c r="J30" s="114"/>
      <c r="K30" s="114"/>
      <c r="L30" s="114"/>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346"/>
      <c r="B229" s="346"/>
      <c r="C229" s="346"/>
      <c r="D229" s="346"/>
      <c r="E229" s="346"/>
      <c r="F229" s="346"/>
      <c r="G229" s="346"/>
      <c r="H229" s="346"/>
      <c r="I229" s="346"/>
      <c r="J229" s="346"/>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c r="AS229" s="346"/>
      <c r="AT229" s="346"/>
      <c r="AU229" s="346"/>
      <c r="AV229" s="346"/>
      <c r="AW229" s="346"/>
      <c r="AX229" s="346"/>
      <c r="AY229" s="346"/>
      <c r="AZ229" s="346"/>
      <c r="BA229" s="346"/>
      <c r="BB229" s="346"/>
      <c r="BC229" s="346"/>
      <c r="BD229" s="346"/>
      <c r="BE229" s="346"/>
      <c r="BF229" s="346"/>
      <c r="BG229" s="346"/>
      <c r="BH229" s="346"/>
      <c r="BI229" s="346"/>
      <c r="BJ229" s="346"/>
      <c r="BK229" s="346"/>
      <c r="BL229" s="346"/>
      <c r="BM229" s="346"/>
      <c r="BN229" s="346"/>
      <c r="BO229" s="346"/>
      <c r="BP229" s="346"/>
      <c r="BQ229" s="346"/>
    </row>
    <row r="230" ht="15.75" customHeight="1">
      <c r="A230" s="346"/>
      <c r="B230" s="346"/>
      <c r="C230" s="346"/>
      <c r="D230" s="346"/>
      <c r="E230" s="346"/>
      <c r="F230" s="346"/>
      <c r="G230" s="346"/>
      <c r="H230" s="346"/>
      <c r="I230" s="346"/>
      <c r="J230" s="346"/>
      <c r="K230" s="346"/>
      <c r="L230" s="346"/>
      <c r="M230" s="346"/>
      <c r="N230" s="346"/>
      <c r="O230" s="346"/>
      <c r="P230" s="346"/>
      <c r="Q230" s="346"/>
      <c r="R230" s="346"/>
      <c r="S230" s="346"/>
      <c r="T230" s="346"/>
      <c r="U230" s="346"/>
      <c r="V230" s="346"/>
      <c r="W230" s="34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c r="AS230" s="346"/>
      <c r="AT230" s="346"/>
      <c r="AU230" s="346"/>
      <c r="AV230" s="346"/>
      <c r="AW230" s="346"/>
      <c r="AX230" s="346"/>
      <c r="AY230" s="346"/>
      <c r="AZ230" s="346"/>
      <c r="BA230" s="346"/>
      <c r="BB230" s="346"/>
      <c r="BC230" s="346"/>
      <c r="BD230" s="346"/>
      <c r="BE230" s="346"/>
      <c r="BF230" s="346"/>
      <c r="BG230" s="346"/>
      <c r="BH230" s="346"/>
      <c r="BI230" s="346"/>
      <c r="BJ230" s="346"/>
      <c r="BK230" s="346"/>
      <c r="BL230" s="346"/>
      <c r="BM230" s="346"/>
      <c r="BN230" s="346"/>
      <c r="BO230" s="346"/>
      <c r="BP230" s="346"/>
      <c r="BQ230" s="346"/>
    </row>
    <row r="231" ht="15.75" customHeight="1">
      <c r="A231" s="346"/>
      <c r="B231" s="346"/>
      <c r="C231" s="346"/>
      <c r="D231" s="346"/>
      <c r="E231" s="346"/>
      <c r="F231" s="346"/>
      <c r="G231" s="346"/>
      <c r="H231" s="346"/>
      <c r="I231" s="346"/>
      <c r="J231" s="346"/>
      <c r="K231" s="346"/>
      <c r="L231" s="346"/>
      <c r="M231" s="346"/>
      <c r="N231" s="346"/>
      <c r="O231" s="346"/>
      <c r="P231" s="346"/>
      <c r="Q231" s="346"/>
      <c r="R231" s="346"/>
      <c r="S231" s="346"/>
      <c r="T231" s="346"/>
      <c r="U231" s="346"/>
      <c r="V231" s="346"/>
      <c r="W231" s="34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c r="AS231" s="346"/>
      <c r="AT231" s="346"/>
      <c r="AU231" s="346"/>
      <c r="AV231" s="346"/>
      <c r="AW231" s="346"/>
      <c r="AX231" s="346"/>
      <c r="AY231" s="346"/>
      <c r="AZ231" s="346"/>
      <c r="BA231" s="346"/>
      <c r="BB231" s="346"/>
      <c r="BC231" s="346"/>
      <c r="BD231" s="346"/>
      <c r="BE231" s="346"/>
      <c r="BF231" s="346"/>
      <c r="BG231" s="346"/>
      <c r="BH231" s="346"/>
      <c r="BI231" s="346"/>
      <c r="BJ231" s="346"/>
      <c r="BK231" s="346"/>
      <c r="BL231" s="346"/>
      <c r="BM231" s="346"/>
      <c r="BN231" s="346"/>
      <c r="BO231" s="346"/>
      <c r="BP231" s="346"/>
      <c r="BQ231" s="346"/>
    </row>
    <row r="232" ht="15.75" customHeight="1">
      <c r="A232" s="346"/>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c r="AS232" s="346"/>
      <c r="AT232" s="346"/>
      <c r="AU232" s="346"/>
      <c r="AV232" s="346"/>
      <c r="AW232" s="346"/>
      <c r="AX232" s="346"/>
      <c r="AY232" s="346"/>
      <c r="AZ232" s="346"/>
      <c r="BA232" s="346"/>
      <c r="BB232" s="346"/>
      <c r="BC232" s="346"/>
      <c r="BD232" s="346"/>
      <c r="BE232" s="346"/>
      <c r="BF232" s="346"/>
      <c r="BG232" s="346"/>
      <c r="BH232" s="346"/>
      <c r="BI232" s="346"/>
      <c r="BJ232" s="346"/>
      <c r="BK232" s="346"/>
      <c r="BL232" s="346"/>
      <c r="BM232" s="346"/>
      <c r="BN232" s="346"/>
      <c r="BO232" s="346"/>
      <c r="BP232" s="346"/>
      <c r="BQ232" s="346"/>
    </row>
    <row r="233" ht="15.75" customHeight="1">
      <c r="A233" s="346"/>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c r="AS233" s="346"/>
      <c r="AT233" s="346"/>
      <c r="AU233" s="346"/>
      <c r="AV233" s="346"/>
      <c r="AW233" s="346"/>
      <c r="AX233" s="346"/>
      <c r="AY233" s="346"/>
      <c r="AZ233" s="346"/>
      <c r="BA233" s="346"/>
      <c r="BB233" s="346"/>
      <c r="BC233" s="346"/>
      <c r="BD233" s="346"/>
      <c r="BE233" s="346"/>
      <c r="BF233" s="346"/>
      <c r="BG233" s="346"/>
      <c r="BH233" s="346"/>
      <c r="BI233" s="346"/>
      <c r="BJ233" s="346"/>
      <c r="BK233" s="346"/>
      <c r="BL233" s="346"/>
      <c r="BM233" s="346"/>
      <c r="BN233" s="346"/>
      <c r="BO233" s="346"/>
      <c r="BP233" s="346"/>
      <c r="BQ233" s="346"/>
    </row>
    <row r="234" ht="15.75" customHeight="1">
      <c r="A234" s="346"/>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c r="AS234" s="346"/>
      <c r="AT234" s="346"/>
      <c r="AU234" s="346"/>
      <c r="AV234" s="346"/>
      <c r="AW234" s="346"/>
      <c r="AX234" s="346"/>
      <c r="AY234" s="346"/>
      <c r="AZ234" s="346"/>
      <c r="BA234" s="346"/>
      <c r="BB234" s="346"/>
      <c r="BC234" s="346"/>
      <c r="BD234" s="346"/>
      <c r="BE234" s="346"/>
      <c r="BF234" s="346"/>
      <c r="BG234" s="346"/>
      <c r="BH234" s="346"/>
      <c r="BI234" s="346"/>
      <c r="BJ234" s="346"/>
      <c r="BK234" s="346"/>
      <c r="BL234" s="346"/>
      <c r="BM234" s="346"/>
      <c r="BN234" s="346"/>
      <c r="BO234" s="346"/>
      <c r="BP234" s="346"/>
      <c r="BQ234" s="346"/>
    </row>
    <row r="235" ht="15.75" customHeight="1">
      <c r="A235" s="346"/>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c r="AS235" s="346"/>
      <c r="AT235" s="346"/>
      <c r="AU235" s="346"/>
      <c r="AV235" s="346"/>
      <c r="AW235" s="346"/>
      <c r="AX235" s="346"/>
      <c r="AY235" s="346"/>
      <c r="AZ235" s="346"/>
      <c r="BA235" s="346"/>
      <c r="BB235" s="346"/>
      <c r="BC235" s="346"/>
      <c r="BD235" s="346"/>
      <c r="BE235" s="346"/>
      <c r="BF235" s="346"/>
      <c r="BG235" s="346"/>
      <c r="BH235" s="346"/>
      <c r="BI235" s="346"/>
      <c r="BJ235" s="346"/>
      <c r="BK235" s="346"/>
      <c r="BL235" s="346"/>
      <c r="BM235" s="346"/>
      <c r="BN235" s="346"/>
      <c r="BO235" s="346"/>
      <c r="BP235" s="346"/>
      <c r="BQ235" s="346"/>
    </row>
    <row r="236" ht="15.75" customHeight="1">
      <c r="A236" s="346"/>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c r="AU236" s="346"/>
      <c r="AV236" s="346"/>
      <c r="AW236" s="346"/>
      <c r="AX236" s="346"/>
      <c r="AY236" s="346"/>
      <c r="AZ236" s="346"/>
      <c r="BA236" s="346"/>
      <c r="BB236" s="346"/>
      <c r="BC236" s="346"/>
      <c r="BD236" s="346"/>
      <c r="BE236" s="346"/>
      <c r="BF236" s="346"/>
      <c r="BG236" s="346"/>
      <c r="BH236" s="346"/>
      <c r="BI236" s="346"/>
      <c r="BJ236" s="346"/>
      <c r="BK236" s="346"/>
      <c r="BL236" s="346"/>
      <c r="BM236" s="346"/>
      <c r="BN236" s="346"/>
      <c r="BO236" s="346"/>
      <c r="BP236" s="346"/>
      <c r="BQ236" s="346"/>
    </row>
    <row r="237" ht="15.75" customHeight="1">
      <c r="A237" s="346"/>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c r="AS237" s="346"/>
      <c r="AT237" s="346"/>
      <c r="AU237" s="346"/>
      <c r="AV237" s="346"/>
      <c r="AW237" s="346"/>
      <c r="AX237" s="346"/>
      <c r="AY237" s="346"/>
      <c r="AZ237" s="346"/>
      <c r="BA237" s="346"/>
      <c r="BB237" s="346"/>
      <c r="BC237" s="346"/>
      <c r="BD237" s="346"/>
      <c r="BE237" s="346"/>
      <c r="BF237" s="346"/>
      <c r="BG237" s="346"/>
      <c r="BH237" s="346"/>
      <c r="BI237" s="346"/>
      <c r="BJ237" s="346"/>
      <c r="BK237" s="346"/>
      <c r="BL237" s="346"/>
      <c r="BM237" s="346"/>
      <c r="BN237" s="346"/>
      <c r="BO237" s="346"/>
      <c r="BP237" s="346"/>
      <c r="BQ237" s="346"/>
    </row>
    <row r="238" ht="15.75" customHeight="1">
      <c r="A238" s="346"/>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c r="AS238" s="346"/>
      <c r="AT238" s="346"/>
      <c r="AU238" s="346"/>
      <c r="AV238" s="346"/>
      <c r="AW238" s="346"/>
      <c r="AX238" s="346"/>
      <c r="AY238" s="346"/>
      <c r="AZ238" s="346"/>
      <c r="BA238" s="346"/>
      <c r="BB238" s="346"/>
      <c r="BC238" s="346"/>
      <c r="BD238" s="346"/>
      <c r="BE238" s="346"/>
      <c r="BF238" s="346"/>
      <c r="BG238" s="346"/>
      <c r="BH238" s="346"/>
      <c r="BI238" s="346"/>
      <c r="BJ238" s="346"/>
      <c r="BK238" s="346"/>
      <c r="BL238" s="346"/>
      <c r="BM238" s="346"/>
      <c r="BN238" s="346"/>
      <c r="BO238" s="346"/>
      <c r="BP238" s="346"/>
      <c r="BQ238" s="346"/>
    </row>
    <row r="239" ht="15.75" customHeight="1">
      <c r="A239" s="346"/>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c r="AS239" s="346"/>
      <c r="AT239" s="346"/>
      <c r="AU239" s="346"/>
      <c r="AV239" s="346"/>
      <c r="AW239" s="346"/>
      <c r="AX239" s="346"/>
      <c r="AY239" s="346"/>
      <c r="AZ239" s="346"/>
      <c r="BA239" s="346"/>
      <c r="BB239" s="346"/>
      <c r="BC239" s="346"/>
      <c r="BD239" s="346"/>
      <c r="BE239" s="346"/>
      <c r="BF239" s="346"/>
      <c r="BG239" s="346"/>
      <c r="BH239" s="346"/>
      <c r="BI239" s="346"/>
      <c r="BJ239" s="346"/>
      <c r="BK239" s="346"/>
      <c r="BL239" s="346"/>
      <c r="BM239" s="346"/>
      <c r="BN239" s="346"/>
      <c r="BO239" s="346"/>
      <c r="BP239" s="346"/>
      <c r="BQ239" s="346"/>
    </row>
    <row r="240" ht="15.75" customHeight="1">
      <c r="A240" s="346"/>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c r="AS240" s="346"/>
      <c r="AT240" s="346"/>
      <c r="AU240" s="346"/>
      <c r="AV240" s="346"/>
      <c r="AW240" s="346"/>
      <c r="AX240" s="346"/>
      <c r="AY240" s="346"/>
      <c r="AZ240" s="346"/>
      <c r="BA240" s="346"/>
      <c r="BB240" s="346"/>
      <c r="BC240" s="346"/>
      <c r="BD240" s="346"/>
      <c r="BE240" s="346"/>
      <c r="BF240" s="346"/>
      <c r="BG240" s="346"/>
      <c r="BH240" s="346"/>
      <c r="BI240" s="346"/>
      <c r="BJ240" s="346"/>
      <c r="BK240" s="346"/>
      <c r="BL240" s="346"/>
      <c r="BM240" s="346"/>
      <c r="BN240" s="346"/>
      <c r="BO240" s="346"/>
      <c r="BP240" s="346"/>
      <c r="BQ240" s="346"/>
    </row>
    <row r="241" ht="15.75" customHeight="1">
      <c r="A241" s="346"/>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c r="AS241" s="346"/>
      <c r="AT241" s="346"/>
      <c r="AU241" s="346"/>
      <c r="AV241" s="346"/>
      <c r="AW241" s="346"/>
      <c r="AX241" s="346"/>
      <c r="AY241" s="346"/>
      <c r="AZ241" s="346"/>
      <c r="BA241" s="346"/>
      <c r="BB241" s="346"/>
      <c r="BC241" s="346"/>
      <c r="BD241" s="346"/>
      <c r="BE241" s="346"/>
      <c r="BF241" s="346"/>
      <c r="BG241" s="346"/>
      <c r="BH241" s="346"/>
      <c r="BI241" s="346"/>
      <c r="BJ241" s="346"/>
      <c r="BK241" s="346"/>
      <c r="BL241" s="346"/>
      <c r="BM241" s="346"/>
      <c r="BN241" s="346"/>
      <c r="BO241" s="346"/>
      <c r="BP241" s="346"/>
      <c r="BQ241" s="346"/>
    </row>
    <row r="242" ht="15.75" customHeight="1">
      <c r="A242" s="346"/>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c r="AS242" s="346"/>
      <c r="AT242" s="346"/>
      <c r="AU242" s="346"/>
      <c r="AV242" s="346"/>
      <c r="AW242" s="346"/>
      <c r="AX242" s="346"/>
      <c r="AY242" s="346"/>
      <c r="AZ242" s="346"/>
      <c r="BA242" s="346"/>
      <c r="BB242" s="346"/>
      <c r="BC242" s="346"/>
      <c r="BD242" s="346"/>
      <c r="BE242" s="346"/>
      <c r="BF242" s="346"/>
      <c r="BG242" s="346"/>
      <c r="BH242" s="346"/>
      <c r="BI242" s="346"/>
      <c r="BJ242" s="346"/>
      <c r="BK242" s="346"/>
      <c r="BL242" s="346"/>
      <c r="BM242" s="346"/>
      <c r="BN242" s="346"/>
      <c r="BO242" s="346"/>
      <c r="BP242" s="346"/>
      <c r="BQ242" s="346"/>
    </row>
    <row r="243" ht="15.75" customHeight="1">
      <c r="A243" s="346"/>
      <c r="B243" s="346"/>
      <c r="C243" s="346"/>
      <c r="D243" s="346"/>
      <c r="E243" s="346"/>
      <c r="F243" s="346"/>
      <c r="G243" s="346"/>
      <c r="H243" s="346"/>
      <c r="I243" s="346"/>
      <c r="J243" s="346"/>
      <c r="K243" s="346"/>
      <c r="L243" s="346"/>
      <c r="M243" s="346"/>
      <c r="N243" s="346"/>
      <c r="O243" s="346"/>
      <c r="P243" s="346"/>
      <c r="Q243" s="346"/>
      <c r="R243" s="346"/>
      <c r="S243" s="346"/>
      <c r="T243" s="346"/>
      <c r="U243" s="346"/>
      <c r="V243" s="346"/>
      <c r="W243" s="34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c r="AS243" s="346"/>
      <c r="AT243" s="346"/>
      <c r="AU243" s="346"/>
      <c r="AV243" s="346"/>
      <c r="AW243" s="346"/>
      <c r="AX243" s="346"/>
      <c r="AY243" s="346"/>
      <c r="AZ243" s="346"/>
      <c r="BA243" s="346"/>
      <c r="BB243" s="346"/>
      <c r="BC243" s="346"/>
      <c r="BD243" s="346"/>
      <c r="BE243" s="346"/>
      <c r="BF243" s="346"/>
      <c r="BG243" s="346"/>
      <c r="BH243" s="346"/>
      <c r="BI243" s="346"/>
      <c r="BJ243" s="346"/>
      <c r="BK243" s="346"/>
      <c r="BL243" s="346"/>
      <c r="BM243" s="346"/>
      <c r="BN243" s="346"/>
      <c r="BO243" s="346"/>
      <c r="BP243" s="346"/>
      <c r="BQ243" s="346"/>
    </row>
    <row r="244" ht="15.75" customHeight="1">
      <c r="A244" s="346"/>
      <c r="B244" s="346"/>
      <c r="C244" s="346"/>
      <c r="D244" s="346"/>
      <c r="E244" s="346"/>
      <c r="F244" s="346"/>
      <c r="G244" s="346"/>
      <c r="H244" s="346"/>
      <c r="I244" s="346"/>
      <c r="J244" s="346"/>
      <c r="K244" s="346"/>
      <c r="L244" s="346"/>
      <c r="M244" s="346"/>
      <c r="N244" s="346"/>
      <c r="O244" s="346"/>
      <c r="P244" s="346"/>
      <c r="Q244" s="346"/>
      <c r="R244" s="346"/>
      <c r="S244" s="346"/>
      <c r="T244" s="346"/>
      <c r="U244" s="346"/>
      <c r="V244" s="346"/>
      <c r="W244" s="34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c r="AS244" s="346"/>
      <c r="AT244" s="346"/>
      <c r="AU244" s="346"/>
      <c r="AV244" s="346"/>
      <c r="AW244" s="346"/>
      <c r="AX244" s="346"/>
      <c r="AY244" s="346"/>
      <c r="AZ244" s="346"/>
      <c r="BA244" s="346"/>
      <c r="BB244" s="346"/>
      <c r="BC244" s="346"/>
      <c r="BD244" s="346"/>
      <c r="BE244" s="346"/>
      <c r="BF244" s="346"/>
      <c r="BG244" s="346"/>
      <c r="BH244" s="346"/>
      <c r="BI244" s="346"/>
      <c r="BJ244" s="346"/>
      <c r="BK244" s="346"/>
      <c r="BL244" s="346"/>
      <c r="BM244" s="346"/>
      <c r="BN244" s="346"/>
      <c r="BO244" s="346"/>
      <c r="BP244" s="346"/>
      <c r="BQ244" s="346"/>
    </row>
    <row r="245" ht="15.75" customHeight="1">
      <c r="A245" s="346"/>
      <c r="B245" s="346"/>
      <c r="C245" s="346"/>
      <c r="D245" s="346"/>
      <c r="E245" s="346"/>
      <c r="F245" s="346"/>
      <c r="G245" s="346"/>
      <c r="H245" s="346"/>
      <c r="I245" s="346"/>
      <c r="J245" s="346"/>
      <c r="K245" s="346"/>
      <c r="L245" s="346"/>
      <c r="M245" s="346"/>
      <c r="N245" s="346"/>
      <c r="O245" s="346"/>
      <c r="P245" s="346"/>
      <c r="Q245" s="346"/>
      <c r="R245" s="346"/>
      <c r="S245" s="346"/>
      <c r="T245" s="346"/>
      <c r="U245" s="346"/>
      <c r="V245" s="346"/>
      <c r="W245" s="34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c r="AS245" s="346"/>
      <c r="AT245" s="346"/>
      <c r="AU245" s="346"/>
      <c r="AV245" s="346"/>
      <c r="AW245" s="346"/>
      <c r="AX245" s="346"/>
      <c r="AY245" s="346"/>
      <c r="AZ245" s="346"/>
      <c r="BA245" s="346"/>
      <c r="BB245" s="346"/>
      <c r="BC245" s="346"/>
      <c r="BD245" s="346"/>
      <c r="BE245" s="346"/>
      <c r="BF245" s="346"/>
      <c r="BG245" s="346"/>
      <c r="BH245" s="346"/>
      <c r="BI245" s="346"/>
      <c r="BJ245" s="346"/>
      <c r="BK245" s="346"/>
      <c r="BL245" s="346"/>
      <c r="BM245" s="346"/>
      <c r="BN245" s="346"/>
      <c r="BO245" s="346"/>
      <c r="BP245" s="346"/>
      <c r="BQ245" s="346"/>
    </row>
    <row r="246" ht="15.75" customHeight="1">
      <c r="A246" s="346"/>
      <c r="B246" s="346"/>
      <c r="C246" s="346"/>
      <c r="D246" s="346"/>
      <c r="E246" s="346"/>
      <c r="F246" s="346"/>
      <c r="G246" s="346"/>
      <c r="H246" s="346"/>
      <c r="I246" s="346"/>
      <c r="J246" s="346"/>
      <c r="K246" s="346"/>
      <c r="L246" s="346"/>
      <c r="M246" s="346"/>
      <c r="N246" s="346"/>
      <c r="O246" s="346"/>
      <c r="P246" s="346"/>
      <c r="Q246" s="346"/>
      <c r="R246" s="346"/>
      <c r="S246" s="346"/>
      <c r="T246" s="346"/>
      <c r="U246" s="346"/>
      <c r="V246" s="346"/>
      <c r="W246" s="34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c r="AS246" s="346"/>
      <c r="AT246" s="346"/>
      <c r="AU246" s="346"/>
      <c r="AV246" s="346"/>
      <c r="AW246" s="346"/>
      <c r="AX246" s="346"/>
      <c r="AY246" s="346"/>
      <c r="AZ246" s="346"/>
      <c r="BA246" s="346"/>
      <c r="BB246" s="346"/>
      <c r="BC246" s="346"/>
      <c r="BD246" s="346"/>
      <c r="BE246" s="346"/>
      <c r="BF246" s="346"/>
      <c r="BG246" s="346"/>
      <c r="BH246" s="346"/>
      <c r="BI246" s="346"/>
      <c r="BJ246" s="346"/>
      <c r="BK246" s="346"/>
      <c r="BL246" s="346"/>
      <c r="BM246" s="346"/>
      <c r="BN246" s="346"/>
      <c r="BO246" s="346"/>
      <c r="BP246" s="346"/>
      <c r="BQ246" s="346"/>
    </row>
    <row r="247" ht="15.75" customHeight="1">
      <c r="A247" s="346"/>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c r="AS247" s="346"/>
      <c r="AT247" s="346"/>
      <c r="AU247" s="346"/>
      <c r="AV247" s="346"/>
      <c r="AW247" s="346"/>
      <c r="AX247" s="346"/>
      <c r="AY247" s="346"/>
      <c r="AZ247" s="346"/>
      <c r="BA247" s="346"/>
      <c r="BB247" s="346"/>
      <c r="BC247" s="346"/>
      <c r="BD247" s="346"/>
      <c r="BE247" s="346"/>
      <c r="BF247" s="346"/>
      <c r="BG247" s="346"/>
      <c r="BH247" s="346"/>
      <c r="BI247" s="346"/>
      <c r="BJ247" s="346"/>
      <c r="BK247" s="346"/>
      <c r="BL247" s="346"/>
      <c r="BM247" s="346"/>
      <c r="BN247" s="346"/>
      <c r="BO247" s="346"/>
      <c r="BP247" s="346"/>
      <c r="BQ247" s="346"/>
    </row>
    <row r="248" ht="15.75" customHeight="1">
      <c r="A248" s="346"/>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c r="AS248" s="346"/>
      <c r="AT248" s="346"/>
      <c r="AU248" s="346"/>
      <c r="AV248" s="346"/>
      <c r="AW248" s="346"/>
      <c r="AX248" s="346"/>
      <c r="AY248" s="346"/>
      <c r="AZ248" s="346"/>
      <c r="BA248" s="346"/>
      <c r="BB248" s="346"/>
      <c r="BC248" s="346"/>
      <c r="BD248" s="346"/>
      <c r="BE248" s="346"/>
      <c r="BF248" s="346"/>
      <c r="BG248" s="346"/>
      <c r="BH248" s="346"/>
      <c r="BI248" s="346"/>
      <c r="BJ248" s="346"/>
      <c r="BK248" s="346"/>
      <c r="BL248" s="346"/>
      <c r="BM248" s="346"/>
      <c r="BN248" s="346"/>
      <c r="BO248" s="346"/>
      <c r="BP248" s="346"/>
      <c r="BQ248" s="346"/>
    </row>
    <row r="249" ht="15.75" customHeight="1">
      <c r="A249" s="346"/>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c r="AS249" s="346"/>
      <c r="AT249" s="346"/>
      <c r="AU249" s="346"/>
      <c r="AV249" s="346"/>
      <c r="AW249" s="346"/>
      <c r="AX249" s="346"/>
      <c r="AY249" s="346"/>
      <c r="AZ249" s="346"/>
      <c r="BA249" s="346"/>
      <c r="BB249" s="346"/>
      <c r="BC249" s="346"/>
      <c r="BD249" s="346"/>
      <c r="BE249" s="346"/>
      <c r="BF249" s="346"/>
      <c r="BG249" s="346"/>
      <c r="BH249" s="346"/>
      <c r="BI249" s="346"/>
      <c r="BJ249" s="346"/>
      <c r="BK249" s="346"/>
      <c r="BL249" s="346"/>
      <c r="BM249" s="346"/>
      <c r="BN249" s="346"/>
      <c r="BO249" s="346"/>
      <c r="BP249" s="346"/>
      <c r="BQ249" s="346"/>
    </row>
    <row r="250" ht="15.75" customHeight="1">
      <c r="A250" s="346"/>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c r="AS250" s="346"/>
      <c r="AT250" s="346"/>
      <c r="AU250" s="346"/>
      <c r="AV250" s="346"/>
      <c r="AW250" s="346"/>
      <c r="AX250" s="346"/>
      <c r="AY250" s="346"/>
      <c r="AZ250" s="346"/>
      <c r="BA250" s="346"/>
      <c r="BB250" s="346"/>
      <c r="BC250" s="346"/>
      <c r="BD250" s="346"/>
      <c r="BE250" s="346"/>
      <c r="BF250" s="346"/>
      <c r="BG250" s="346"/>
      <c r="BH250" s="346"/>
      <c r="BI250" s="346"/>
      <c r="BJ250" s="346"/>
      <c r="BK250" s="346"/>
      <c r="BL250" s="346"/>
      <c r="BM250" s="346"/>
      <c r="BN250" s="346"/>
      <c r="BO250" s="346"/>
      <c r="BP250" s="346"/>
      <c r="BQ250" s="346"/>
    </row>
    <row r="251" ht="15.75" customHeight="1">
      <c r="A251" s="346"/>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c r="AS251" s="346"/>
      <c r="AT251" s="346"/>
      <c r="AU251" s="346"/>
      <c r="AV251" s="346"/>
      <c r="AW251" s="346"/>
      <c r="AX251" s="346"/>
      <c r="AY251" s="346"/>
      <c r="AZ251" s="346"/>
      <c r="BA251" s="346"/>
      <c r="BB251" s="346"/>
      <c r="BC251" s="346"/>
      <c r="BD251" s="346"/>
      <c r="BE251" s="346"/>
      <c r="BF251" s="346"/>
      <c r="BG251" s="346"/>
      <c r="BH251" s="346"/>
      <c r="BI251" s="346"/>
      <c r="BJ251" s="346"/>
      <c r="BK251" s="346"/>
      <c r="BL251" s="346"/>
      <c r="BM251" s="346"/>
      <c r="BN251" s="346"/>
      <c r="BO251" s="346"/>
      <c r="BP251" s="346"/>
      <c r="BQ251" s="346"/>
    </row>
    <row r="252" ht="15.75" customHeight="1">
      <c r="A252" s="346"/>
      <c r="B252" s="346"/>
      <c r="C252" s="346"/>
      <c r="D252" s="346"/>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c r="AS252" s="346"/>
      <c r="AT252" s="346"/>
      <c r="AU252" s="346"/>
      <c r="AV252" s="346"/>
      <c r="AW252" s="346"/>
      <c r="AX252" s="346"/>
      <c r="AY252" s="346"/>
      <c r="AZ252" s="346"/>
      <c r="BA252" s="346"/>
      <c r="BB252" s="346"/>
      <c r="BC252" s="346"/>
      <c r="BD252" s="346"/>
      <c r="BE252" s="346"/>
      <c r="BF252" s="346"/>
      <c r="BG252" s="346"/>
      <c r="BH252" s="346"/>
      <c r="BI252" s="346"/>
      <c r="BJ252" s="346"/>
      <c r="BK252" s="346"/>
      <c r="BL252" s="346"/>
      <c r="BM252" s="346"/>
      <c r="BN252" s="346"/>
      <c r="BO252" s="346"/>
      <c r="BP252" s="346"/>
      <c r="BQ252" s="346"/>
    </row>
    <row r="253" ht="15.75" customHeight="1">
      <c r="A253" s="346"/>
      <c r="B253" s="346"/>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c r="AS253" s="346"/>
      <c r="AT253" s="346"/>
      <c r="AU253" s="346"/>
      <c r="AV253" s="346"/>
      <c r="AW253" s="346"/>
      <c r="AX253" s="346"/>
      <c r="AY253" s="346"/>
      <c r="AZ253" s="346"/>
      <c r="BA253" s="346"/>
      <c r="BB253" s="346"/>
      <c r="BC253" s="346"/>
      <c r="BD253" s="346"/>
      <c r="BE253" s="346"/>
      <c r="BF253" s="346"/>
      <c r="BG253" s="346"/>
      <c r="BH253" s="346"/>
      <c r="BI253" s="346"/>
      <c r="BJ253" s="346"/>
      <c r="BK253" s="346"/>
      <c r="BL253" s="346"/>
      <c r="BM253" s="346"/>
      <c r="BN253" s="346"/>
      <c r="BO253" s="346"/>
      <c r="BP253" s="346"/>
      <c r="BQ253" s="346"/>
    </row>
    <row r="254" ht="15.75" customHeight="1">
      <c r="A254" s="346"/>
      <c r="B254" s="346"/>
      <c r="C254" s="346"/>
      <c r="D254" s="346"/>
      <c r="E254" s="346"/>
      <c r="F254" s="346"/>
      <c r="G254" s="346"/>
      <c r="H254" s="346"/>
      <c r="I254" s="346"/>
      <c r="J254" s="346"/>
      <c r="K254" s="346"/>
      <c r="L254" s="346"/>
      <c r="M254" s="346"/>
      <c r="N254" s="346"/>
      <c r="O254" s="346"/>
      <c r="P254" s="346"/>
      <c r="Q254" s="346"/>
      <c r="R254" s="346"/>
      <c r="S254" s="346"/>
      <c r="T254" s="346"/>
      <c r="U254" s="346"/>
      <c r="V254" s="346"/>
      <c r="W254" s="34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c r="AS254" s="346"/>
      <c r="AT254" s="346"/>
      <c r="AU254" s="346"/>
      <c r="AV254" s="346"/>
      <c r="AW254" s="346"/>
      <c r="AX254" s="346"/>
      <c r="AY254" s="346"/>
      <c r="AZ254" s="346"/>
      <c r="BA254" s="346"/>
      <c r="BB254" s="346"/>
      <c r="BC254" s="346"/>
      <c r="BD254" s="346"/>
      <c r="BE254" s="346"/>
      <c r="BF254" s="346"/>
      <c r="BG254" s="346"/>
      <c r="BH254" s="346"/>
      <c r="BI254" s="346"/>
      <c r="BJ254" s="346"/>
      <c r="BK254" s="346"/>
      <c r="BL254" s="346"/>
      <c r="BM254" s="346"/>
      <c r="BN254" s="346"/>
      <c r="BO254" s="346"/>
      <c r="BP254" s="346"/>
      <c r="BQ254" s="346"/>
    </row>
    <row r="255" ht="15.75" customHeight="1">
      <c r="A255" s="346"/>
      <c r="B255" s="346"/>
      <c r="C255" s="346"/>
      <c r="D255" s="346"/>
      <c r="E255" s="346"/>
      <c r="F255" s="346"/>
      <c r="G255" s="346"/>
      <c r="H255" s="346"/>
      <c r="I255" s="346"/>
      <c r="J255" s="346"/>
      <c r="K255" s="346"/>
      <c r="L255" s="346"/>
      <c r="M255" s="346"/>
      <c r="N255" s="346"/>
      <c r="O255" s="346"/>
      <c r="P255" s="346"/>
      <c r="Q255" s="346"/>
      <c r="R255" s="346"/>
      <c r="S255" s="346"/>
      <c r="T255" s="346"/>
      <c r="U255" s="346"/>
      <c r="V255" s="346"/>
      <c r="W255" s="34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c r="AS255" s="346"/>
      <c r="AT255" s="346"/>
      <c r="AU255" s="346"/>
      <c r="AV255" s="346"/>
      <c r="AW255" s="346"/>
      <c r="AX255" s="346"/>
      <c r="AY255" s="346"/>
      <c r="AZ255" s="346"/>
      <c r="BA255" s="346"/>
      <c r="BB255" s="346"/>
      <c r="BC255" s="346"/>
      <c r="BD255" s="346"/>
      <c r="BE255" s="346"/>
      <c r="BF255" s="346"/>
      <c r="BG255" s="346"/>
      <c r="BH255" s="346"/>
      <c r="BI255" s="346"/>
      <c r="BJ255" s="346"/>
      <c r="BK255" s="346"/>
      <c r="BL255" s="346"/>
      <c r="BM255" s="346"/>
      <c r="BN255" s="346"/>
      <c r="BO255" s="346"/>
      <c r="BP255" s="346"/>
      <c r="BQ255" s="346"/>
    </row>
    <row r="256" ht="15.75" customHeight="1">
      <c r="A256" s="346"/>
      <c r="B256" s="346"/>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c r="AS256" s="346"/>
      <c r="AT256" s="346"/>
      <c r="AU256" s="346"/>
      <c r="AV256" s="346"/>
      <c r="AW256" s="346"/>
      <c r="AX256" s="346"/>
      <c r="AY256" s="346"/>
      <c r="AZ256" s="346"/>
      <c r="BA256" s="346"/>
      <c r="BB256" s="346"/>
      <c r="BC256" s="346"/>
      <c r="BD256" s="346"/>
      <c r="BE256" s="346"/>
      <c r="BF256" s="346"/>
      <c r="BG256" s="346"/>
      <c r="BH256" s="346"/>
      <c r="BI256" s="346"/>
      <c r="BJ256" s="346"/>
      <c r="BK256" s="346"/>
      <c r="BL256" s="346"/>
      <c r="BM256" s="346"/>
      <c r="BN256" s="346"/>
      <c r="BO256" s="346"/>
      <c r="BP256" s="346"/>
      <c r="BQ256" s="346"/>
    </row>
    <row r="257" ht="15.75" customHeight="1">
      <c r="A257" s="346"/>
      <c r="B257" s="346"/>
      <c r="C257" s="346"/>
      <c r="D257" s="346"/>
      <c r="E257" s="346"/>
      <c r="F257" s="346"/>
      <c r="G257" s="346"/>
      <c r="H257" s="346"/>
      <c r="I257" s="346"/>
      <c r="J257" s="346"/>
      <c r="K257" s="346"/>
      <c r="L257" s="346"/>
      <c r="M257" s="346"/>
      <c r="N257" s="346"/>
      <c r="O257" s="346"/>
      <c r="P257" s="346"/>
      <c r="Q257" s="346"/>
      <c r="R257" s="346"/>
      <c r="S257" s="346"/>
      <c r="T257" s="346"/>
      <c r="U257" s="346"/>
      <c r="V257" s="346"/>
      <c r="W257" s="34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c r="AS257" s="346"/>
      <c r="AT257" s="346"/>
      <c r="AU257" s="346"/>
      <c r="AV257" s="346"/>
      <c r="AW257" s="346"/>
      <c r="AX257" s="346"/>
      <c r="AY257" s="346"/>
      <c r="AZ257" s="346"/>
      <c r="BA257" s="346"/>
      <c r="BB257" s="346"/>
      <c r="BC257" s="346"/>
      <c r="BD257" s="346"/>
      <c r="BE257" s="346"/>
      <c r="BF257" s="346"/>
      <c r="BG257" s="346"/>
      <c r="BH257" s="346"/>
      <c r="BI257" s="346"/>
      <c r="BJ257" s="346"/>
      <c r="BK257" s="346"/>
      <c r="BL257" s="346"/>
      <c r="BM257" s="346"/>
      <c r="BN257" s="346"/>
      <c r="BO257" s="346"/>
      <c r="BP257" s="346"/>
      <c r="BQ257" s="346"/>
    </row>
    <row r="258" ht="15.75" customHeight="1">
      <c r="A258" s="346"/>
      <c r="B258" s="346"/>
      <c r="C258" s="346"/>
      <c r="D258" s="346"/>
      <c r="E258" s="346"/>
      <c r="F258" s="346"/>
      <c r="G258" s="346"/>
      <c r="H258" s="346"/>
      <c r="I258" s="346"/>
      <c r="J258" s="346"/>
      <c r="K258" s="346"/>
      <c r="L258" s="346"/>
      <c r="M258" s="346"/>
      <c r="N258" s="346"/>
      <c r="O258" s="346"/>
      <c r="P258" s="346"/>
      <c r="Q258" s="346"/>
      <c r="R258" s="346"/>
      <c r="S258" s="346"/>
      <c r="T258" s="346"/>
      <c r="U258" s="346"/>
      <c r="V258" s="346"/>
      <c r="W258" s="34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c r="AS258" s="346"/>
      <c r="AT258" s="346"/>
      <c r="AU258" s="346"/>
      <c r="AV258" s="346"/>
      <c r="AW258" s="346"/>
      <c r="AX258" s="346"/>
      <c r="AY258" s="346"/>
      <c r="AZ258" s="346"/>
      <c r="BA258" s="346"/>
      <c r="BB258" s="346"/>
      <c r="BC258" s="346"/>
      <c r="BD258" s="346"/>
      <c r="BE258" s="346"/>
      <c r="BF258" s="346"/>
      <c r="BG258" s="346"/>
      <c r="BH258" s="346"/>
      <c r="BI258" s="346"/>
      <c r="BJ258" s="346"/>
      <c r="BK258" s="346"/>
      <c r="BL258" s="346"/>
      <c r="BM258" s="346"/>
      <c r="BN258" s="346"/>
      <c r="BO258" s="346"/>
      <c r="BP258" s="346"/>
      <c r="BQ258" s="346"/>
    </row>
    <row r="259" ht="15.75" customHeight="1">
      <c r="A259" s="346"/>
      <c r="B259" s="346"/>
      <c r="C259" s="346"/>
      <c r="D259" s="346"/>
      <c r="E259" s="346"/>
      <c r="F259" s="346"/>
      <c r="G259" s="346"/>
      <c r="H259" s="346"/>
      <c r="I259" s="346"/>
      <c r="J259" s="346"/>
      <c r="K259" s="346"/>
      <c r="L259" s="346"/>
      <c r="M259" s="346"/>
      <c r="N259" s="346"/>
      <c r="O259" s="346"/>
      <c r="P259" s="346"/>
      <c r="Q259" s="346"/>
      <c r="R259" s="346"/>
      <c r="S259" s="346"/>
      <c r="T259" s="346"/>
      <c r="U259" s="346"/>
      <c r="V259" s="346"/>
      <c r="W259" s="34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c r="AS259" s="346"/>
      <c r="AT259" s="346"/>
      <c r="AU259" s="346"/>
      <c r="AV259" s="346"/>
      <c r="AW259" s="346"/>
      <c r="AX259" s="346"/>
      <c r="AY259" s="346"/>
      <c r="AZ259" s="346"/>
      <c r="BA259" s="346"/>
      <c r="BB259" s="346"/>
      <c r="BC259" s="346"/>
      <c r="BD259" s="346"/>
      <c r="BE259" s="346"/>
      <c r="BF259" s="346"/>
      <c r="BG259" s="346"/>
      <c r="BH259" s="346"/>
      <c r="BI259" s="346"/>
      <c r="BJ259" s="346"/>
      <c r="BK259" s="346"/>
      <c r="BL259" s="346"/>
      <c r="BM259" s="346"/>
      <c r="BN259" s="346"/>
      <c r="BO259" s="346"/>
      <c r="BP259" s="346"/>
      <c r="BQ259" s="346"/>
    </row>
    <row r="260" ht="15.75" customHeight="1">
      <c r="A260" s="346"/>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c r="AS260" s="346"/>
      <c r="AT260" s="346"/>
      <c r="AU260" s="346"/>
      <c r="AV260" s="346"/>
      <c r="AW260" s="346"/>
      <c r="AX260" s="346"/>
      <c r="AY260" s="346"/>
      <c r="AZ260" s="346"/>
      <c r="BA260" s="346"/>
      <c r="BB260" s="346"/>
      <c r="BC260" s="346"/>
      <c r="BD260" s="346"/>
      <c r="BE260" s="346"/>
      <c r="BF260" s="346"/>
      <c r="BG260" s="346"/>
      <c r="BH260" s="346"/>
      <c r="BI260" s="346"/>
      <c r="BJ260" s="346"/>
      <c r="BK260" s="346"/>
      <c r="BL260" s="346"/>
      <c r="BM260" s="346"/>
      <c r="BN260" s="346"/>
      <c r="BO260" s="346"/>
      <c r="BP260" s="346"/>
      <c r="BQ260" s="346"/>
    </row>
    <row r="261" ht="15.75" customHeight="1">
      <c r="A261" s="346"/>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c r="AS261" s="346"/>
      <c r="AT261" s="346"/>
      <c r="AU261" s="346"/>
      <c r="AV261" s="346"/>
      <c r="AW261" s="346"/>
      <c r="AX261" s="346"/>
      <c r="AY261" s="346"/>
      <c r="AZ261" s="346"/>
      <c r="BA261" s="346"/>
      <c r="BB261" s="346"/>
      <c r="BC261" s="346"/>
      <c r="BD261" s="346"/>
      <c r="BE261" s="346"/>
      <c r="BF261" s="346"/>
      <c r="BG261" s="346"/>
      <c r="BH261" s="346"/>
      <c r="BI261" s="346"/>
      <c r="BJ261" s="346"/>
      <c r="BK261" s="346"/>
      <c r="BL261" s="346"/>
      <c r="BM261" s="346"/>
      <c r="BN261" s="346"/>
      <c r="BO261" s="346"/>
      <c r="BP261" s="346"/>
      <c r="BQ261" s="346"/>
    </row>
    <row r="262" ht="15.75" customHeight="1">
      <c r="A262" s="346"/>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c r="AS262" s="346"/>
      <c r="AT262" s="346"/>
      <c r="AU262" s="346"/>
      <c r="AV262" s="346"/>
      <c r="AW262" s="346"/>
      <c r="AX262" s="346"/>
      <c r="AY262" s="346"/>
      <c r="AZ262" s="346"/>
      <c r="BA262" s="346"/>
      <c r="BB262" s="346"/>
      <c r="BC262" s="346"/>
      <c r="BD262" s="346"/>
      <c r="BE262" s="346"/>
      <c r="BF262" s="346"/>
      <c r="BG262" s="346"/>
      <c r="BH262" s="346"/>
      <c r="BI262" s="346"/>
      <c r="BJ262" s="346"/>
      <c r="BK262" s="346"/>
      <c r="BL262" s="346"/>
      <c r="BM262" s="346"/>
      <c r="BN262" s="346"/>
      <c r="BO262" s="346"/>
      <c r="BP262" s="346"/>
      <c r="BQ262" s="346"/>
    </row>
    <row r="263" ht="15.75" customHeight="1">
      <c r="A263" s="346"/>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c r="AS263" s="346"/>
      <c r="AT263" s="346"/>
      <c r="AU263" s="346"/>
      <c r="AV263" s="346"/>
      <c r="AW263" s="346"/>
      <c r="AX263" s="346"/>
      <c r="AY263" s="346"/>
      <c r="AZ263" s="346"/>
      <c r="BA263" s="346"/>
      <c r="BB263" s="346"/>
      <c r="BC263" s="346"/>
      <c r="BD263" s="346"/>
      <c r="BE263" s="346"/>
      <c r="BF263" s="346"/>
      <c r="BG263" s="346"/>
      <c r="BH263" s="346"/>
      <c r="BI263" s="346"/>
      <c r="BJ263" s="346"/>
      <c r="BK263" s="346"/>
      <c r="BL263" s="346"/>
      <c r="BM263" s="346"/>
      <c r="BN263" s="346"/>
      <c r="BO263" s="346"/>
      <c r="BP263" s="346"/>
      <c r="BQ263" s="346"/>
    </row>
    <row r="264" ht="15.75" customHeight="1">
      <c r="A264" s="346"/>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c r="AS264" s="346"/>
      <c r="AT264" s="346"/>
      <c r="AU264" s="346"/>
      <c r="AV264" s="346"/>
      <c r="AW264" s="346"/>
      <c r="AX264" s="346"/>
      <c r="AY264" s="346"/>
      <c r="AZ264" s="346"/>
      <c r="BA264" s="346"/>
      <c r="BB264" s="346"/>
      <c r="BC264" s="346"/>
      <c r="BD264" s="346"/>
      <c r="BE264" s="346"/>
      <c r="BF264" s="346"/>
      <c r="BG264" s="346"/>
      <c r="BH264" s="346"/>
      <c r="BI264" s="346"/>
      <c r="BJ264" s="346"/>
      <c r="BK264" s="346"/>
      <c r="BL264" s="346"/>
      <c r="BM264" s="346"/>
      <c r="BN264" s="346"/>
      <c r="BO264" s="346"/>
      <c r="BP264" s="346"/>
      <c r="BQ264" s="346"/>
    </row>
    <row r="265" ht="15.75" customHeight="1">
      <c r="A265" s="346"/>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c r="AS265" s="346"/>
      <c r="AT265" s="346"/>
      <c r="AU265" s="346"/>
      <c r="AV265" s="346"/>
      <c r="AW265" s="346"/>
      <c r="AX265" s="346"/>
      <c r="AY265" s="346"/>
      <c r="AZ265" s="346"/>
      <c r="BA265" s="346"/>
      <c r="BB265" s="346"/>
      <c r="BC265" s="346"/>
      <c r="BD265" s="346"/>
      <c r="BE265" s="346"/>
      <c r="BF265" s="346"/>
      <c r="BG265" s="346"/>
      <c r="BH265" s="346"/>
      <c r="BI265" s="346"/>
      <c r="BJ265" s="346"/>
      <c r="BK265" s="346"/>
      <c r="BL265" s="346"/>
      <c r="BM265" s="346"/>
      <c r="BN265" s="346"/>
      <c r="BO265" s="346"/>
      <c r="BP265" s="346"/>
      <c r="BQ265" s="346"/>
    </row>
    <row r="266" ht="15.75" customHeight="1">
      <c r="A266" s="346"/>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c r="AS266" s="346"/>
      <c r="AT266" s="346"/>
      <c r="AU266" s="346"/>
      <c r="AV266" s="346"/>
      <c r="AW266" s="346"/>
      <c r="AX266" s="346"/>
      <c r="AY266" s="346"/>
      <c r="AZ266" s="346"/>
      <c r="BA266" s="346"/>
      <c r="BB266" s="346"/>
      <c r="BC266" s="346"/>
      <c r="BD266" s="346"/>
      <c r="BE266" s="346"/>
      <c r="BF266" s="346"/>
      <c r="BG266" s="346"/>
      <c r="BH266" s="346"/>
      <c r="BI266" s="346"/>
      <c r="BJ266" s="346"/>
      <c r="BK266" s="346"/>
      <c r="BL266" s="346"/>
      <c r="BM266" s="346"/>
      <c r="BN266" s="346"/>
      <c r="BO266" s="346"/>
      <c r="BP266" s="346"/>
      <c r="BQ266" s="346"/>
    </row>
    <row r="267" ht="15.75" customHeight="1">
      <c r="A267" s="346"/>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c r="AS267" s="346"/>
      <c r="AT267" s="346"/>
      <c r="AU267" s="346"/>
      <c r="AV267" s="346"/>
      <c r="AW267" s="346"/>
      <c r="AX267" s="346"/>
      <c r="AY267" s="346"/>
      <c r="AZ267" s="346"/>
      <c r="BA267" s="346"/>
      <c r="BB267" s="346"/>
      <c r="BC267" s="346"/>
      <c r="BD267" s="346"/>
      <c r="BE267" s="346"/>
      <c r="BF267" s="346"/>
      <c r="BG267" s="346"/>
      <c r="BH267" s="346"/>
      <c r="BI267" s="346"/>
      <c r="BJ267" s="346"/>
      <c r="BK267" s="346"/>
      <c r="BL267" s="346"/>
      <c r="BM267" s="346"/>
      <c r="BN267" s="346"/>
      <c r="BO267" s="346"/>
      <c r="BP267" s="346"/>
      <c r="BQ267" s="346"/>
    </row>
    <row r="268" ht="15.75" customHeight="1">
      <c r="A268" s="346"/>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c r="AS268" s="346"/>
      <c r="AT268" s="346"/>
      <c r="AU268" s="346"/>
      <c r="AV268" s="346"/>
      <c r="AW268" s="346"/>
      <c r="AX268" s="346"/>
      <c r="AY268" s="346"/>
      <c r="AZ268" s="346"/>
      <c r="BA268" s="346"/>
      <c r="BB268" s="346"/>
      <c r="BC268" s="346"/>
      <c r="BD268" s="346"/>
      <c r="BE268" s="346"/>
      <c r="BF268" s="346"/>
      <c r="BG268" s="346"/>
      <c r="BH268" s="346"/>
      <c r="BI268" s="346"/>
      <c r="BJ268" s="346"/>
      <c r="BK268" s="346"/>
      <c r="BL268" s="346"/>
      <c r="BM268" s="346"/>
      <c r="BN268" s="346"/>
      <c r="BO268" s="346"/>
      <c r="BP268" s="346"/>
      <c r="BQ268" s="346"/>
    </row>
    <row r="269" ht="15.75" customHeight="1">
      <c r="A269" s="346"/>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c r="AS269" s="346"/>
      <c r="AT269" s="346"/>
      <c r="AU269" s="346"/>
      <c r="AV269" s="346"/>
      <c r="AW269" s="346"/>
      <c r="AX269" s="346"/>
      <c r="AY269" s="346"/>
      <c r="AZ269" s="346"/>
      <c r="BA269" s="346"/>
      <c r="BB269" s="346"/>
      <c r="BC269" s="346"/>
      <c r="BD269" s="346"/>
      <c r="BE269" s="346"/>
      <c r="BF269" s="346"/>
      <c r="BG269" s="346"/>
      <c r="BH269" s="346"/>
      <c r="BI269" s="346"/>
      <c r="BJ269" s="346"/>
      <c r="BK269" s="346"/>
      <c r="BL269" s="346"/>
      <c r="BM269" s="346"/>
      <c r="BN269" s="346"/>
      <c r="BO269" s="346"/>
      <c r="BP269" s="346"/>
      <c r="BQ269" s="346"/>
    </row>
    <row r="270" ht="15.75" customHeight="1">
      <c r="A270" s="346"/>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c r="AS270" s="346"/>
      <c r="AT270" s="346"/>
      <c r="AU270" s="346"/>
      <c r="AV270" s="346"/>
      <c r="AW270" s="346"/>
      <c r="AX270" s="346"/>
      <c r="AY270" s="346"/>
      <c r="AZ270" s="346"/>
      <c r="BA270" s="346"/>
      <c r="BB270" s="346"/>
      <c r="BC270" s="346"/>
      <c r="BD270" s="346"/>
      <c r="BE270" s="346"/>
      <c r="BF270" s="346"/>
      <c r="BG270" s="346"/>
      <c r="BH270" s="346"/>
      <c r="BI270" s="346"/>
      <c r="BJ270" s="346"/>
      <c r="BK270" s="346"/>
      <c r="BL270" s="346"/>
      <c r="BM270" s="346"/>
      <c r="BN270" s="346"/>
      <c r="BO270" s="346"/>
      <c r="BP270" s="346"/>
      <c r="BQ270" s="346"/>
    </row>
    <row r="271" ht="15.75" customHeight="1">
      <c r="A271" s="346"/>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c r="AS271" s="346"/>
      <c r="AT271" s="346"/>
      <c r="AU271" s="346"/>
      <c r="AV271" s="346"/>
      <c r="AW271" s="346"/>
      <c r="AX271" s="346"/>
      <c r="AY271" s="346"/>
      <c r="AZ271" s="346"/>
      <c r="BA271" s="346"/>
      <c r="BB271" s="346"/>
      <c r="BC271" s="346"/>
      <c r="BD271" s="346"/>
      <c r="BE271" s="346"/>
      <c r="BF271" s="346"/>
      <c r="BG271" s="346"/>
      <c r="BH271" s="346"/>
      <c r="BI271" s="346"/>
      <c r="BJ271" s="346"/>
      <c r="BK271" s="346"/>
      <c r="BL271" s="346"/>
      <c r="BM271" s="346"/>
      <c r="BN271" s="346"/>
      <c r="BO271" s="346"/>
      <c r="BP271" s="346"/>
      <c r="BQ271" s="346"/>
    </row>
    <row r="272" ht="15.75" customHeight="1">
      <c r="A272" s="346"/>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c r="AS272" s="346"/>
      <c r="AT272" s="346"/>
      <c r="AU272" s="346"/>
      <c r="AV272" s="346"/>
      <c r="AW272" s="346"/>
      <c r="AX272" s="346"/>
      <c r="AY272" s="346"/>
      <c r="AZ272" s="346"/>
      <c r="BA272" s="346"/>
      <c r="BB272" s="346"/>
      <c r="BC272" s="346"/>
      <c r="BD272" s="346"/>
      <c r="BE272" s="346"/>
      <c r="BF272" s="346"/>
      <c r="BG272" s="346"/>
      <c r="BH272" s="346"/>
      <c r="BI272" s="346"/>
      <c r="BJ272" s="346"/>
      <c r="BK272" s="346"/>
      <c r="BL272" s="346"/>
      <c r="BM272" s="346"/>
      <c r="BN272" s="346"/>
      <c r="BO272" s="346"/>
      <c r="BP272" s="346"/>
      <c r="BQ272" s="346"/>
    </row>
    <row r="273" ht="15.75" customHeight="1">
      <c r="A273" s="346"/>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c r="AS273" s="346"/>
      <c r="AT273" s="346"/>
      <c r="AU273" s="346"/>
      <c r="AV273" s="346"/>
      <c r="AW273" s="346"/>
      <c r="AX273" s="346"/>
      <c r="AY273" s="346"/>
      <c r="AZ273" s="346"/>
      <c r="BA273" s="346"/>
      <c r="BB273" s="346"/>
      <c r="BC273" s="346"/>
      <c r="BD273" s="346"/>
      <c r="BE273" s="346"/>
      <c r="BF273" s="346"/>
      <c r="BG273" s="346"/>
      <c r="BH273" s="346"/>
      <c r="BI273" s="346"/>
      <c r="BJ273" s="346"/>
      <c r="BK273" s="346"/>
      <c r="BL273" s="346"/>
      <c r="BM273" s="346"/>
      <c r="BN273" s="346"/>
      <c r="BO273" s="346"/>
      <c r="BP273" s="346"/>
      <c r="BQ273" s="346"/>
    </row>
    <row r="274" ht="15.75" customHeight="1">
      <c r="A274" s="346"/>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c r="AS274" s="346"/>
      <c r="AT274" s="346"/>
      <c r="AU274" s="346"/>
      <c r="AV274" s="346"/>
      <c r="AW274" s="346"/>
      <c r="AX274" s="346"/>
      <c r="AY274" s="346"/>
      <c r="AZ274" s="346"/>
      <c r="BA274" s="346"/>
      <c r="BB274" s="346"/>
      <c r="BC274" s="346"/>
      <c r="BD274" s="346"/>
      <c r="BE274" s="346"/>
      <c r="BF274" s="346"/>
      <c r="BG274" s="346"/>
      <c r="BH274" s="346"/>
      <c r="BI274" s="346"/>
      <c r="BJ274" s="346"/>
      <c r="BK274" s="346"/>
      <c r="BL274" s="346"/>
      <c r="BM274" s="346"/>
      <c r="BN274" s="346"/>
      <c r="BO274" s="346"/>
      <c r="BP274" s="346"/>
      <c r="BQ274" s="346"/>
    </row>
    <row r="275" ht="15.75" customHeight="1">
      <c r="A275" s="346"/>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c r="AS275" s="346"/>
      <c r="AT275" s="346"/>
      <c r="AU275" s="346"/>
      <c r="AV275" s="346"/>
      <c r="AW275" s="346"/>
      <c r="AX275" s="346"/>
      <c r="AY275" s="346"/>
      <c r="AZ275" s="346"/>
      <c r="BA275" s="346"/>
      <c r="BB275" s="346"/>
      <c r="BC275" s="346"/>
      <c r="BD275" s="346"/>
      <c r="BE275" s="346"/>
      <c r="BF275" s="346"/>
      <c r="BG275" s="346"/>
      <c r="BH275" s="346"/>
      <c r="BI275" s="346"/>
      <c r="BJ275" s="346"/>
      <c r="BK275" s="346"/>
      <c r="BL275" s="346"/>
      <c r="BM275" s="346"/>
      <c r="BN275" s="346"/>
      <c r="BO275" s="346"/>
      <c r="BP275" s="346"/>
      <c r="BQ275" s="346"/>
    </row>
    <row r="276" ht="15.75" customHeight="1">
      <c r="A276" s="346"/>
      <c r="B276" s="346"/>
      <c r="C276" s="346"/>
      <c r="D276" s="346"/>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c r="AS276" s="346"/>
      <c r="AT276" s="346"/>
      <c r="AU276" s="346"/>
      <c r="AV276" s="346"/>
      <c r="AW276" s="346"/>
      <c r="AX276" s="346"/>
      <c r="AY276" s="346"/>
      <c r="AZ276" s="346"/>
      <c r="BA276" s="346"/>
      <c r="BB276" s="346"/>
      <c r="BC276" s="346"/>
      <c r="BD276" s="346"/>
      <c r="BE276" s="346"/>
      <c r="BF276" s="346"/>
      <c r="BG276" s="346"/>
      <c r="BH276" s="346"/>
      <c r="BI276" s="346"/>
      <c r="BJ276" s="346"/>
      <c r="BK276" s="346"/>
      <c r="BL276" s="346"/>
      <c r="BM276" s="346"/>
      <c r="BN276" s="346"/>
      <c r="BO276" s="346"/>
      <c r="BP276" s="346"/>
      <c r="BQ276" s="346"/>
    </row>
    <row r="277" ht="15.75" customHeight="1">
      <c r="A277" s="346"/>
      <c r="B277" s="346"/>
      <c r="C277" s="346"/>
      <c r="D277" s="346"/>
      <c r="E277" s="346"/>
      <c r="F277" s="346"/>
      <c r="G277" s="346"/>
      <c r="H277" s="346"/>
      <c r="I277" s="346"/>
      <c r="J277" s="346"/>
      <c r="K277" s="346"/>
      <c r="L277" s="346"/>
      <c r="M277" s="346"/>
      <c r="N277" s="346"/>
      <c r="O277" s="346"/>
      <c r="P277" s="346"/>
      <c r="Q277" s="346"/>
      <c r="R277" s="346"/>
      <c r="S277" s="346"/>
      <c r="T277" s="346"/>
      <c r="U277" s="346"/>
      <c r="V277" s="346"/>
      <c r="W277" s="34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c r="AS277" s="346"/>
      <c r="AT277" s="346"/>
      <c r="AU277" s="346"/>
      <c r="AV277" s="346"/>
      <c r="AW277" s="346"/>
      <c r="AX277" s="346"/>
      <c r="AY277" s="346"/>
      <c r="AZ277" s="346"/>
      <c r="BA277" s="346"/>
      <c r="BB277" s="346"/>
      <c r="BC277" s="346"/>
      <c r="BD277" s="346"/>
      <c r="BE277" s="346"/>
      <c r="BF277" s="346"/>
      <c r="BG277" s="346"/>
      <c r="BH277" s="346"/>
      <c r="BI277" s="346"/>
      <c r="BJ277" s="346"/>
      <c r="BK277" s="346"/>
      <c r="BL277" s="346"/>
      <c r="BM277" s="346"/>
      <c r="BN277" s="346"/>
      <c r="BO277" s="346"/>
      <c r="BP277" s="346"/>
      <c r="BQ277" s="346"/>
    </row>
    <row r="278" ht="15.75" customHeight="1">
      <c r="A278" s="346"/>
      <c r="B278" s="346"/>
      <c r="C278" s="346"/>
      <c r="D278" s="346"/>
      <c r="E278" s="346"/>
      <c r="F278" s="346"/>
      <c r="G278" s="346"/>
      <c r="H278" s="346"/>
      <c r="I278" s="346"/>
      <c r="J278" s="346"/>
      <c r="K278" s="346"/>
      <c r="L278" s="346"/>
      <c r="M278" s="346"/>
      <c r="N278" s="346"/>
      <c r="O278" s="346"/>
      <c r="P278" s="346"/>
      <c r="Q278" s="346"/>
      <c r="R278" s="346"/>
      <c r="S278" s="346"/>
      <c r="T278" s="346"/>
      <c r="U278" s="346"/>
      <c r="V278" s="346"/>
      <c r="W278" s="34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c r="AS278" s="346"/>
      <c r="AT278" s="346"/>
      <c r="AU278" s="346"/>
      <c r="AV278" s="346"/>
      <c r="AW278" s="346"/>
      <c r="AX278" s="346"/>
      <c r="AY278" s="346"/>
      <c r="AZ278" s="346"/>
      <c r="BA278" s="346"/>
      <c r="BB278" s="346"/>
      <c r="BC278" s="346"/>
      <c r="BD278" s="346"/>
      <c r="BE278" s="346"/>
      <c r="BF278" s="346"/>
      <c r="BG278" s="346"/>
      <c r="BH278" s="346"/>
      <c r="BI278" s="346"/>
      <c r="BJ278" s="346"/>
      <c r="BK278" s="346"/>
      <c r="BL278" s="346"/>
      <c r="BM278" s="346"/>
      <c r="BN278" s="346"/>
      <c r="BO278" s="346"/>
      <c r="BP278" s="346"/>
      <c r="BQ278" s="346"/>
    </row>
    <row r="279" ht="15.75" customHeight="1">
      <c r="A279" s="346"/>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c r="AS279" s="346"/>
      <c r="AT279" s="346"/>
      <c r="AU279" s="346"/>
      <c r="AV279" s="346"/>
      <c r="AW279" s="346"/>
      <c r="AX279" s="346"/>
      <c r="AY279" s="346"/>
      <c r="AZ279" s="346"/>
      <c r="BA279" s="346"/>
      <c r="BB279" s="346"/>
      <c r="BC279" s="346"/>
      <c r="BD279" s="346"/>
      <c r="BE279" s="346"/>
      <c r="BF279" s="346"/>
      <c r="BG279" s="346"/>
      <c r="BH279" s="346"/>
      <c r="BI279" s="346"/>
      <c r="BJ279" s="346"/>
      <c r="BK279" s="346"/>
      <c r="BL279" s="346"/>
      <c r="BM279" s="346"/>
      <c r="BN279" s="346"/>
      <c r="BO279" s="346"/>
      <c r="BP279" s="346"/>
      <c r="BQ279" s="346"/>
    </row>
    <row r="280" ht="15.75" customHeight="1">
      <c r="A280" s="346"/>
      <c r="B280" s="346"/>
      <c r="C280" s="346"/>
      <c r="D280" s="346"/>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c r="AS280" s="346"/>
      <c r="AT280" s="346"/>
      <c r="AU280" s="346"/>
      <c r="AV280" s="346"/>
      <c r="AW280" s="346"/>
      <c r="AX280" s="346"/>
      <c r="AY280" s="346"/>
      <c r="AZ280" s="346"/>
      <c r="BA280" s="346"/>
      <c r="BB280" s="346"/>
      <c r="BC280" s="346"/>
      <c r="BD280" s="346"/>
      <c r="BE280" s="346"/>
      <c r="BF280" s="346"/>
      <c r="BG280" s="346"/>
      <c r="BH280" s="346"/>
      <c r="BI280" s="346"/>
      <c r="BJ280" s="346"/>
      <c r="BK280" s="346"/>
      <c r="BL280" s="346"/>
      <c r="BM280" s="346"/>
      <c r="BN280" s="346"/>
      <c r="BO280" s="346"/>
      <c r="BP280" s="346"/>
      <c r="BQ280" s="346"/>
    </row>
    <row r="281" ht="15.75" customHeight="1">
      <c r="A281" s="346"/>
      <c r="B281" s="346"/>
      <c r="C281" s="346"/>
      <c r="D281" s="346"/>
      <c r="E281" s="346"/>
      <c r="F281" s="346"/>
      <c r="G281" s="346"/>
      <c r="H281" s="346"/>
      <c r="I281" s="346"/>
      <c r="J281" s="346"/>
      <c r="K281" s="346"/>
      <c r="L281" s="346"/>
      <c r="M281" s="346"/>
      <c r="N281" s="346"/>
      <c r="O281" s="346"/>
      <c r="P281" s="346"/>
      <c r="Q281" s="346"/>
      <c r="R281" s="346"/>
      <c r="S281" s="346"/>
      <c r="T281" s="346"/>
      <c r="U281" s="346"/>
      <c r="V281" s="346"/>
      <c r="W281" s="34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c r="AS281" s="346"/>
      <c r="AT281" s="346"/>
      <c r="AU281" s="346"/>
      <c r="AV281" s="346"/>
      <c r="AW281" s="346"/>
      <c r="AX281" s="346"/>
      <c r="AY281" s="346"/>
      <c r="AZ281" s="346"/>
      <c r="BA281" s="346"/>
      <c r="BB281" s="346"/>
      <c r="BC281" s="346"/>
      <c r="BD281" s="346"/>
      <c r="BE281" s="346"/>
      <c r="BF281" s="346"/>
      <c r="BG281" s="346"/>
      <c r="BH281" s="346"/>
      <c r="BI281" s="346"/>
      <c r="BJ281" s="346"/>
      <c r="BK281" s="346"/>
      <c r="BL281" s="346"/>
      <c r="BM281" s="346"/>
      <c r="BN281" s="346"/>
      <c r="BO281" s="346"/>
      <c r="BP281" s="346"/>
      <c r="BQ281" s="346"/>
    </row>
    <row r="282" ht="15.75" customHeight="1">
      <c r="A282" s="346"/>
      <c r="B282" s="346"/>
      <c r="C282" s="346"/>
      <c r="D282" s="346"/>
      <c r="E282" s="346"/>
      <c r="F282" s="346"/>
      <c r="G282" s="346"/>
      <c r="H282" s="346"/>
      <c r="I282" s="346"/>
      <c r="J282" s="346"/>
      <c r="K282" s="346"/>
      <c r="L282" s="346"/>
      <c r="M282" s="346"/>
      <c r="N282" s="346"/>
      <c r="O282" s="346"/>
      <c r="P282" s="346"/>
      <c r="Q282" s="346"/>
      <c r="R282" s="346"/>
      <c r="S282" s="346"/>
      <c r="T282" s="346"/>
      <c r="U282" s="346"/>
      <c r="V282" s="346"/>
      <c r="W282" s="34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c r="AS282" s="346"/>
      <c r="AT282" s="346"/>
      <c r="AU282" s="346"/>
      <c r="AV282" s="346"/>
      <c r="AW282" s="346"/>
      <c r="AX282" s="346"/>
      <c r="AY282" s="346"/>
      <c r="AZ282" s="346"/>
      <c r="BA282" s="346"/>
      <c r="BB282" s="346"/>
      <c r="BC282" s="346"/>
      <c r="BD282" s="346"/>
      <c r="BE282" s="346"/>
      <c r="BF282" s="346"/>
      <c r="BG282" s="346"/>
      <c r="BH282" s="346"/>
      <c r="BI282" s="346"/>
      <c r="BJ282" s="346"/>
      <c r="BK282" s="346"/>
      <c r="BL282" s="346"/>
      <c r="BM282" s="346"/>
      <c r="BN282" s="346"/>
      <c r="BO282" s="346"/>
      <c r="BP282" s="346"/>
      <c r="BQ282" s="346"/>
    </row>
    <row r="283" ht="15.75" customHeight="1">
      <c r="A283" s="346"/>
      <c r="B283" s="346"/>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c r="AS283" s="346"/>
      <c r="AT283" s="346"/>
      <c r="AU283" s="346"/>
      <c r="AV283" s="346"/>
      <c r="AW283" s="346"/>
      <c r="AX283" s="346"/>
      <c r="AY283" s="346"/>
      <c r="AZ283" s="346"/>
      <c r="BA283" s="346"/>
      <c r="BB283" s="346"/>
      <c r="BC283" s="346"/>
      <c r="BD283" s="346"/>
      <c r="BE283" s="346"/>
      <c r="BF283" s="346"/>
      <c r="BG283" s="346"/>
      <c r="BH283" s="346"/>
      <c r="BI283" s="346"/>
      <c r="BJ283" s="346"/>
      <c r="BK283" s="346"/>
      <c r="BL283" s="346"/>
      <c r="BM283" s="346"/>
      <c r="BN283" s="346"/>
      <c r="BO283" s="346"/>
      <c r="BP283" s="346"/>
      <c r="BQ283" s="346"/>
    </row>
    <row r="284" ht="15.75" customHeight="1">
      <c r="A284" s="346"/>
      <c r="B284" s="346"/>
      <c r="C284" s="346"/>
      <c r="D284" s="346"/>
      <c r="E284" s="346"/>
      <c r="F284" s="346"/>
      <c r="G284" s="346"/>
      <c r="H284" s="346"/>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c r="AS284" s="346"/>
      <c r="AT284" s="346"/>
      <c r="AU284" s="346"/>
      <c r="AV284" s="346"/>
      <c r="AW284" s="346"/>
      <c r="AX284" s="346"/>
      <c r="AY284" s="346"/>
      <c r="AZ284" s="346"/>
      <c r="BA284" s="346"/>
      <c r="BB284" s="346"/>
      <c r="BC284" s="346"/>
      <c r="BD284" s="346"/>
      <c r="BE284" s="346"/>
      <c r="BF284" s="346"/>
      <c r="BG284" s="346"/>
      <c r="BH284" s="346"/>
      <c r="BI284" s="346"/>
      <c r="BJ284" s="346"/>
      <c r="BK284" s="346"/>
      <c r="BL284" s="346"/>
      <c r="BM284" s="346"/>
      <c r="BN284" s="346"/>
      <c r="BO284" s="346"/>
      <c r="BP284" s="346"/>
      <c r="BQ284" s="346"/>
    </row>
    <row r="285" ht="15.75" customHeight="1">
      <c r="A285" s="346"/>
      <c r="B285" s="346"/>
      <c r="C285" s="346"/>
      <c r="D285" s="346"/>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c r="AS285" s="346"/>
      <c r="AT285" s="346"/>
      <c r="AU285" s="346"/>
      <c r="AV285" s="346"/>
      <c r="AW285" s="346"/>
      <c r="AX285" s="346"/>
      <c r="AY285" s="346"/>
      <c r="AZ285" s="346"/>
      <c r="BA285" s="346"/>
      <c r="BB285" s="346"/>
      <c r="BC285" s="346"/>
      <c r="BD285" s="346"/>
      <c r="BE285" s="346"/>
      <c r="BF285" s="346"/>
      <c r="BG285" s="346"/>
      <c r="BH285" s="346"/>
      <c r="BI285" s="346"/>
      <c r="BJ285" s="346"/>
      <c r="BK285" s="346"/>
      <c r="BL285" s="346"/>
      <c r="BM285" s="346"/>
      <c r="BN285" s="346"/>
      <c r="BO285" s="346"/>
      <c r="BP285" s="346"/>
      <c r="BQ285" s="346"/>
    </row>
    <row r="286" ht="15.75" customHeight="1">
      <c r="A286" s="346"/>
      <c r="B286" s="346"/>
      <c r="C286" s="346"/>
      <c r="D286" s="346"/>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c r="AS286" s="346"/>
      <c r="AT286" s="346"/>
      <c r="AU286" s="346"/>
      <c r="AV286" s="346"/>
      <c r="AW286" s="346"/>
      <c r="AX286" s="346"/>
      <c r="AY286" s="346"/>
      <c r="AZ286" s="346"/>
      <c r="BA286" s="346"/>
      <c r="BB286" s="346"/>
      <c r="BC286" s="346"/>
      <c r="BD286" s="346"/>
      <c r="BE286" s="346"/>
      <c r="BF286" s="346"/>
      <c r="BG286" s="346"/>
      <c r="BH286" s="346"/>
      <c r="BI286" s="346"/>
      <c r="BJ286" s="346"/>
      <c r="BK286" s="346"/>
      <c r="BL286" s="346"/>
      <c r="BM286" s="346"/>
      <c r="BN286" s="346"/>
      <c r="BO286" s="346"/>
      <c r="BP286" s="346"/>
      <c r="BQ286" s="346"/>
    </row>
    <row r="287" ht="15.75" customHeight="1">
      <c r="A287" s="346"/>
      <c r="B287" s="346"/>
      <c r="C287" s="346"/>
      <c r="D287" s="346"/>
      <c r="E287" s="346"/>
      <c r="F287" s="346"/>
      <c r="G287" s="346"/>
      <c r="H287" s="346"/>
      <c r="I287" s="346"/>
      <c r="J287" s="346"/>
      <c r="K287" s="346"/>
      <c r="L287" s="346"/>
      <c r="M287" s="346"/>
      <c r="N287" s="346"/>
      <c r="O287" s="346"/>
      <c r="P287" s="346"/>
      <c r="Q287" s="346"/>
      <c r="R287" s="346"/>
      <c r="S287" s="346"/>
      <c r="T287" s="346"/>
      <c r="U287" s="346"/>
      <c r="V287" s="346"/>
      <c r="W287" s="34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c r="AS287" s="346"/>
      <c r="AT287" s="346"/>
      <c r="AU287" s="346"/>
      <c r="AV287" s="346"/>
      <c r="AW287" s="346"/>
      <c r="AX287" s="346"/>
      <c r="AY287" s="346"/>
      <c r="AZ287" s="346"/>
      <c r="BA287" s="346"/>
      <c r="BB287" s="346"/>
      <c r="BC287" s="346"/>
      <c r="BD287" s="346"/>
      <c r="BE287" s="346"/>
      <c r="BF287" s="346"/>
      <c r="BG287" s="346"/>
      <c r="BH287" s="346"/>
      <c r="BI287" s="346"/>
      <c r="BJ287" s="346"/>
      <c r="BK287" s="346"/>
      <c r="BL287" s="346"/>
      <c r="BM287" s="346"/>
      <c r="BN287" s="346"/>
      <c r="BO287" s="346"/>
      <c r="BP287" s="346"/>
      <c r="BQ287" s="346"/>
    </row>
    <row r="288" ht="15.75" customHeight="1">
      <c r="A288" s="346"/>
      <c r="B288" s="346"/>
      <c r="C288" s="346"/>
      <c r="D288" s="346"/>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c r="AS288" s="346"/>
      <c r="AT288" s="346"/>
      <c r="AU288" s="346"/>
      <c r="AV288" s="346"/>
      <c r="AW288" s="346"/>
      <c r="AX288" s="346"/>
      <c r="AY288" s="346"/>
      <c r="AZ288" s="346"/>
      <c r="BA288" s="346"/>
      <c r="BB288" s="346"/>
      <c r="BC288" s="346"/>
      <c r="BD288" s="346"/>
      <c r="BE288" s="346"/>
      <c r="BF288" s="346"/>
      <c r="BG288" s="346"/>
      <c r="BH288" s="346"/>
      <c r="BI288" s="346"/>
      <c r="BJ288" s="346"/>
      <c r="BK288" s="346"/>
      <c r="BL288" s="346"/>
      <c r="BM288" s="346"/>
      <c r="BN288" s="346"/>
      <c r="BO288" s="346"/>
      <c r="BP288" s="346"/>
      <c r="BQ288" s="346"/>
    </row>
    <row r="289" ht="15.75" customHeight="1">
      <c r="A289" s="346"/>
      <c r="B289" s="346"/>
      <c r="C289" s="346"/>
      <c r="D289" s="346"/>
      <c r="E289" s="346"/>
      <c r="F289" s="346"/>
      <c r="G289" s="346"/>
      <c r="H289" s="346"/>
      <c r="I289" s="346"/>
      <c r="J289" s="346"/>
      <c r="K289" s="346"/>
      <c r="L289" s="346"/>
      <c r="M289" s="346"/>
      <c r="N289" s="346"/>
      <c r="O289" s="346"/>
      <c r="P289" s="346"/>
      <c r="Q289" s="346"/>
      <c r="R289" s="346"/>
      <c r="S289" s="346"/>
      <c r="T289" s="346"/>
      <c r="U289" s="346"/>
      <c r="V289" s="346"/>
      <c r="W289" s="34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c r="AS289" s="346"/>
      <c r="AT289" s="346"/>
      <c r="AU289" s="346"/>
      <c r="AV289" s="346"/>
      <c r="AW289" s="346"/>
      <c r="AX289" s="346"/>
      <c r="AY289" s="346"/>
      <c r="AZ289" s="346"/>
      <c r="BA289" s="346"/>
      <c r="BB289" s="346"/>
      <c r="BC289" s="346"/>
      <c r="BD289" s="346"/>
      <c r="BE289" s="346"/>
      <c r="BF289" s="346"/>
      <c r="BG289" s="346"/>
      <c r="BH289" s="346"/>
      <c r="BI289" s="346"/>
      <c r="BJ289" s="346"/>
      <c r="BK289" s="346"/>
      <c r="BL289" s="346"/>
      <c r="BM289" s="346"/>
      <c r="BN289" s="346"/>
      <c r="BO289" s="346"/>
      <c r="BP289" s="346"/>
      <c r="BQ289" s="346"/>
    </row>
    <row r="290" ht="15.75" customHeight="1">
      <c r="A290" s="346"/>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c r="AS290" s="346"/>
      <c r="AT290" s="346"/>
      <c r="AU290" s="346"/>
      <c r="AV290" s="346"/>
      <c r="AW290" s="346"/>
      <c r="AX290" s="346"/>
      <c r="AY290" s="346"/>
      <c r="AZ290" s="346"/>
      <c r="BA290" s="346"/>
      <c r="BB290" s="346"/>
      <c r="BC290" s="346"/>
      <c r="BD290" s="346"/>
      <c r="BE290" s="346"/>
      <c r="BF290" s="346"/>
      <c r="BG290" s="346"/>
      <c r="BH290" s="346"/>
      <c r="BI290" s="346"/>
      <c r="BJ290" s="346"/>
      <c r="BK290" s="346"/>
      <c r="BL290" s="346"/>
      <c r="BM290" s="346"/>
      <c r="BN290" s="346"/>
      <c r="BO290" s="346"/>
      <c r="BP290" s="346"/>
      <c r="BQ290" s="346"/>
    </row>
    <row r="291" ht="15.75" customHeight="1">
      <c r="A291" s="346"/>
      <c r="B291" s="346"/>
      <c r="C291" s="34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c r="AS291" s="346"/>
      <c r="AT291" s="346"/>
      <c r="AU291" s="346"/>
      <c r="AV291" s="346"/>
      <c r="AW291" s="346"/>
      <c r="AX291" s="346"/>
      <c r="AY291" s="346"/>
      <c r="AZ291" s="346"/>
      <c r="BA291" s="346"/>
      <c r="BB291" s="346"/>
      <c r="BC291" s="346"/>
      <c r="BD291" s="346"/>
      <c r="BE291" s="346"/>
      <c r="BF291" s="346"/>
      <c r="BG291" s="346"/>
      <c r="BH291" s="346"/>
      <c r="BI291" s="346"/>
      <c r="BJ291" s="346"/>
      <c r="BK291" s="346"/>
      <c r="BL291" s="346"/>
      <c r="BM291" s="346"/>
      <c r="BN291" s="346"/>
      <c r="BO291" s="346"/>
      <c r="BP291" s="346"/>
      <c r="BQ291" s="346"/>
    </row>
    <row r="292" ht="15.75" customHeight="1">
      <c r="A292" s="346"/>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row>
    <row r="293" ht="15.75" customHeight="1">
      <c r="A293" s="346"/>
      <c r="B293" s="346"/>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row>
    <row r="294" ht="15.75" customHeight="1">
      <c r="A294" s="346"/>
      <c r="B294" s="346"/>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row>
    <row r="295" ht="15.75" customHeight="1">
      <c r="A295" s="346"/>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46"/>
      <c r="BM295" s="346"/>
      <c r="BN295" s="346"/>
      <c r="BO295" s="346"/>
      <c r="BP295" s="346"/>
      <c r="BQ295" s="346"/>
    </row>
    <row r="296" ht="15.75" customHeight="1">
      <c r="A296" s="346"/>
      <c r="B296" s="346"/>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row>
    <row r="297" ht="15.75" customHeight="1">
      <c r="A297" s="346"/>
      <c r="B297" s="346"/>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row>
    <row r="298" ht="15.75" customHeight="1">
      <c r="A298" s="346"/>
      <c r="B298" s="346"/>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row>
    <row r="299" ht="15.75" customHeight="1">
      <c r="A299" s="346"/>
      <c r="B299" s="346"/>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row>
    <row r="300" ht="15.75" customHeight="1">
      <c r="A300" s="346"/>
      <c r="B300" s="346"/>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c r="AU300" s="346"/>
      <c r="AV300" s="346"/>
      <c r="AW300" s="346"/>
      <c r="AX300" s="346"/>
      <c r="AY300" s="346"/>
      <c r="AZ300" s="346"/>
      <c r="BA300" s="346"/>
      <c r="BB300" s="346"/>
      <c r="BC300" s="346"/>
      <c r="BD300" s="346"/>
      <c r="BE300" s="346"/>
      <c r="BF300" s="346"/>
      <c r="BG300" s="346"/>
      <c r="BH300" s="346"/>
      <c r="BI300" s="346"/>
      <c r="BJ300" s="346"/>
      <c r="BK300" s="346"/>
      <c r="BL300" s="346"/>
      <c r="BM300" s="346"/>
      <c r="BN300" s="346"/>
      <c r="BO300" s="346"/>
      <c r="BP300" s="346"/>
      <c r="BQ300" s="346"/>
    </row>
    <row r="301" ht="15.75" customHeight="1">
      <c r="A301" s="346"/>
      <c r="B301" s="346"/>
      <c r="C301" s="34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c r="AS301" s="346"/>
      <c r="AT301" s="346"/>
      <c r="AU301" s="346"/>
      <c r="AV301" s="346"/>
      <c r="AW301" s="346"/>
      <c r="AX301" s="346"/>
      <c r="AY301" s="346"/>
      <c r="AZ301" s="346"/>
      <c r="BA301" s="346"/>
      <c r="BB301" s="346"/>
      <c r="BC301" s="346"/>
      <c r="BD301" s="346"/>
      <c r="BE301" s="346"/>
      <c r="BF301" s="346"/>
      <c r="BG301" s="346"/>
      <c r="BH301" s="346"/>
      <c r="BI301" s="346"/>
      <c r="BJ301" s="346"/>
      <c r="BK301" s="346"/>
      <c r="BL301" s="346"/>
      <c r="BM301" s="346"/>
      <c r="BN301" s="346"/>
      <c r="BO301" s="346"/>
      <c r="BP301" s="346"/>
      <c r="BQ301" s="346"/>
    </row>
    <row r="302" ht="15.75" customHeight="1">
      <c r="A302" s="346"/>
      <c r="B302" s="346"/>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c r="AS302" s="346"/>
      <c r="AT302" s="346"/>
      <c r="AU302" s="346"/>
      <c r="AV302" s="346"/>
      <c r="AW302" s="346"/>
      <c r="AX302" s="346"/>
      <c r="AY302" s="346"/>
      <c r="AZ302" s="346"/>
      <c r="BA302" s="346"/>
      <c r="BB302" s="346"/>
      <c r="BC302" s="346"/>
      <c r="BD302" s="346"/>
      <c r="BE302" s="346"/>
      <c r="BF302" s="346"/>
      <c r="BG302" s="346"/>
      <c r="BH302" s="346"/>
      <c r="BI302" s="346"/>
      <c r="BJ302" s="346"/>
      <c r="BK302" s="346"/>
      <c r="BL302" s="346"/>
      <c r="BM302" s="346"/>
      <c r="BN302" s="346"/>
      <c r="BO302" s="346"/>
      <c r="BP302" s="346"/>
      <c r="BQ302" s="346"/>
    </row>
    <row r="303" ht="15.75" customHeight="1">
      <c r="A303" s="346"/>
      <c r="B303" s="346"/>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c r="AS303" s="346"/>
      <c r="AT303" s="346"/>
      <c r="AU303" s="346"/>
      <c r="AV303" s="346"/>
      <c r="AW303" s="346"/>
      <c r="AX303" s="346"/>
      <c r="AY303" s="346"/>
      <c r="AZ303" s="346"/>
      <c r="BA303" s="346"/>
      <c r="BB303" s="346"/>
      <c r="BC303" s="346"/>
      <c r="BD303" s="346"/>
      <c r="BE303" s="346"/>
      <c r="BF303" s="346"/>
      <c r="BG303" s="346"/>
      <c r="BH303" s="346"/>
      <c r="BI303" s="346"/>
      <c r="BJ303" s="346"/>
      <c r="BK303" s="346"/>
      <c r="BL303" s="346"/>
      <c r="BM303" s="346"/>
      <c r="BN303" s="346"/>
      <c r="BO303" s="346"/>
      <c r="BP303" s="346"/>
      <c r="BQ303" s="346"/>
    </row>
    <row r="304" ht="15.75" customHeight="1">
      <c r="A304" s="346"/>
      <c r="B304" s="346"/>
      <c r="C304" s="346"/>
      <c r="D304" s="346"/>
      <c r="E304" s="346"/>
      <c r="F304" s="346"/>
      <c r="G304" s="346"/>
      <c r="H304" s="346"/>
      <c r="I304" s="346"/>
      <c r="J304" s="346"/>
      <c r="K304" s="346"/>
      <c r="L304" s="346"/>
      <c r="M304" s="346"/>
      <c r="N304" s="346"/>
      <c r="O304" s="346"/>
      <c r="P304" s="346"/>
      <c r="Q304" s="346"/>
      <c r="R304" s="346"/>
      <c r="S304" s="346"/>
      <c r="T304" s="346"/>
      <c r="U304" s="346"/>
      <c r="V304" s="346"/>
      <c r="W304" s="34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c r="AS304" s="346"/>
      <c r="AT304" s="346"/>
      <c r="AU304" s="346"/>
      <c r="AV304" s="346"/>
      <c r="AW304" s="346"/>
      <c r="AX304" s="346"/>
      <c r="AY304" s="346"/>
      <c r="AZ304" s="346"/>
      <c r="BA304" s="346"/>
      <c r="BB304" s="346"/>
      <c r="BC304" s="346"/>
      <c r="BD304" s="346"/>
      <c r="BE304" s="346"/>
      <c r="BF304" s="346"/>
      <c r="BG304" s="346"/>
      <c r="BH304" s="346"/>
      <c r="BI304" s="346"/>
      <c r="BJ304" s="346"/>
      <c r="BK304" s="346"/>
      <c r="BL304" s="346"/>
      <c r="BM304" s="346"/>
      <c r="BN304" s="346"/>
      <c r="BO304" s="346"/>
      <c r="BP304" s="346"/>
      <c r="BQ304" s="346"/>
    </row>
    <row r="305" ht="15.75" customHeight="1">
      <c r="A305" s="346"/>
      <c r="B305" s="346"/>
      <c r="C305" s="346"/>
      <c r="D305" s="346"/>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c r="AS305" s="346"/>
      <c r="AT305" s="346"/>
      <c r="AU305" s="346"/>
      <c r="AV305" s="346"/>
      <c r="AW305" s="346"/>
      <c r="AX305" s="346"/>
      <c r="AY305" s="346"/>
      <c r="AZ305" s="346"/>
      <c r="BA305" s="346"/>
      <c r="BB305" s="346"/>
      <c r="BC305" s="346"/>
      <c r="BD305" s="346"/>
      <c r="BE305" s="346"/>
      <c r="BF305" s="346"/>
      <c r="BG305" s="346"/>
      <c r="BH305" s="346"/>
      <c r="BI305" s="346"/>
      <c r="BJ305" s="346"/>
      <c r="BK305" s="346"/>
      <c r="BL305" s="346"/>
      <c r="BM305" s="346"/>
      <c r="BN305" s="346"/>
      <c r="BO305" s="346"/>
      <c r="BP305" s="346"/>
      <c r="BQ305" s="346"/>
    </row>
    <row r="306" ht="15.75" customHeight="1">
      <c r="A306" s="346"/>
      <c r="B306" s="346"/>
      <c r="C306" s="346"/>
      <c r="D306" s="346"/>
      <c r="E306" s="346"/>
      <c r="F306" s="346"/>
      <c r="G306" s="346"/>
      <c r="H306" s="346"/>
      <c r="I306" s="346"/>
      <c r="J306" s="346"/>
      <c r="K306" s="346"/>
      <c r="L306" s="346"/>
      <c r="M306" s="346"/>
      <c r="N306" s="346"/>
      <c r="O306" s="346"/>
      <c r="P306" s="346"/>
      <c r="Q306" s="346"/>
      <c r="R306" s="346"/>
      <c r="S306" s="346"/>
      <c r="T306" s="346"/>
      <c r="U306" s="346"/>
      <c r="V306" s="346"/>
      <c r="W306" s="34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c r="AS306" s="346"/>
      <c r="AT306" s="346"/>
      <c r="AU306" s="346"/>
      <c r="AV306" s="346"/>
      <c r="AW306" s="346"/>
      <c r="AX306" s="346"/>
      <c r="AY306" s="346"/>
      <c r="AZ306" s="346"/>
      <c r="BA306" s="346"/>
      <c r="BB306" s="346"/>
      <c r="BC306" s="346"/>
      <c r="BD306" s="346"/>
      <c r="BE306" s="346"/>
      <c r="BF306" s="346"/>
      <c r="BG306" s="346"/>
      <c r="BH306" s="346"/>
      <c r="BI306" s="346"/>
      <c r="BJ306" s="346"/>
      <c r="BK306" s="346"/>
      <c r="BL306" s="346"/>
      <c r="BM306" s="346"/>
      <c r="BN306" s="346"/>
      <c r="BO306" s="346"/>
      <c r="BP306" s="346"/>
      <c r="BQ306" s="346"/>
    </row>
    <row r="307" ht="15.75" customHeight="1">
      <c r="A307" s="346"/>
      <c r="B307" s="346"/>
      <c r="C307" s="346"/>
      <c r="D307" s="346"/>
      <c r="E307" s="346"/>
      <c r="F307" s="346"/>
      <c r="G307" s="346"/>
      <c r="H307" s="346"/>
      <c r="I307" s="346"/>
      <c r="J307" s="346"/>
      <c r="K307" s="346"/>
      <c r="L307" s="346"/>
      <c r="M307" s="346"/>
      <c r="N307" s="346"/>
      <c r="O307" s="346"/>
      <c r="P307" s="346"/>
      <c r="Q307" s="346"/>
      <c r="R307" s="346"/>
      <c r="S307" s="346"/>
      <c r="T307" s="346"/>
      <c r="U307" s="346"/>
      <c r="V307" s="346"/>
      <c r="W307" s="34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c r="AS307" s="346"/>
      <c r="AT307" s="346"/>
      <c r="AU307" s="346"/>
      <c r="AV307" s="346"/>
      <c r="AW307" s="346"/>
      <c r="AX307" s="346"/>
      <c r="AY307" s="346"/>
      <c r="AZ307" s="346"/>
      <c r="BA307" s="346"/>
      <c r="BB307" s="346"/>
      <c r="BC307" s="346"/>
      <c r="BD307" s="346"/>
      <c r="BE307" s="346"/>
      <c r="BF307" s="346"/>
      <c r="BG307" s="346"/>
      <c r="BH307" s="346"/>
      <c r="BI307" s="346"/>
      <c r="BJ307" s="346"/>
      <c r="BK307" s="346"/>
      <c r="BL307" s="346"/>
      <c r="BM307" s="346"/>
      <c r="BN307" s="346"/>
      <c r="BO307" s="346"/>
      <c r="BP307" s="346"/>
      <c r="BQ307" s="346"/>
    </row>
    <row r="308" ht="15.75" customHeight="1">
      <c r="A308" s="346"/>
      <c r="B308" s="346"/>
      <c r="C308" s="346"/>
      <c r="D308" s="346"/>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c r="AS308" s="346"/>
      <c r="AT308" s="346"/>
      <c r="AU308" s="346"/>
      <c r="AV308" s="346"/>
      <c r="AW308" s="346"/>
      <c r="AX308" s="346"/>
      <c r="AY308" s="346"/>
      <c r="AZ308" s="346"/>
      <c r="BA308" s="346"/>
      <c r="BB308" s="346"/>
      <c r="BC308" s="346"/>
      <c r="BD308" s="346"/>
      <c r="BE308" s="346"/>
      <c r="BF308" s="346"/>
      <c r="BG308" s="346"/>
      <c r="BH308" s="346"/>
      <c r="BI308" s="346"/>
      <c r="BJ308" s="346"/>
      <c r="BK308" s="346"/>
      <c r="BL308" s="346"/>
      <c r="BM308" s="346"/>
      <c r="BN308" s="346"/>
      <c r="BO308" s="346"/>
      <c r="BP308" s="346"/>
      <c r="BQ308" s="346"/>
    </row>
    <row r="309" ht="15.75" customHeight="1">
      <c r="A309" s="346"/>
      <c r="B309" s="346"/>
      <c r="C309" s="346"/>
      <c r="D309" s="346"/>
      <c r="E309" s="346"/>
      <c r="F309" s="346"/>
      <c r="G309" s="346"/>
      <c r="H309" s="346"/>
      <c r="I309" s="346"/>
      <c r="J309" s="346"/>
      <c r="K309" s="346"/>
      <c r="L309" s="346"/>
      <c r="M309" s="346"/>
      <c r="N309" s="346"/>
      <c r="O309" s="346"/>
      <c r="P309" s="346"/>
      <c r="Q309" s="346"/>
      <c r="R309" s="346"/>
      <c r="S309" s="346"/>
      <c r="T309" s="346"/>
      <c r="U309" s="346"/>
      <c r="V309" s="346"/>
      <c r="W309" s="34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c r="AS309" s="346"/>
      <c r="AT309" s="346"/>
      <c r="AU309" s="346"/>
      <c r="AV309" s="346"/>
      <c r="AW309" s="346"/>
      <c r="AX309" s="346"/>
      <c r="AY309" s="346"/>
      <c r="AZ309" s="346"/>
      <c r="BA309" s="346"/>
      <c r="BB309" s="346"/>
      <c r="BC309" s="346"/>
      <c r="BD309" s="346"/>
      <c r="BE309" s="346"/>
      <c r="BF309" s="346"/>
      <c r="BG309" s="346"/>
      <c r="BH309" s="346"/>
      <c r="BI309" s="346"/>
      <c r="BJ309" s="346"/>
      <c r="BK309" s="346"/>
      <c r="BL309" s="346"/>
      <c r="BM309" s="346"/>
      <c r="BN309" s="346"/>
      <c r="BO309" s="346"/>
      <c r="BP309" s="346"/>
      <c r="BQ309" s="346"/>
    </row>
    <row r="310" ht="15.75" customHeight="1">
      <c r="A310" s="346"/>
      <c r="B310" s="346"/>
      <c r="C310" s="346"/>
      <c r="D310" s="346"/>
      <c r="E310" s="346"/>
      <c r="F310" s="346"/>
      <c r="G310" s="346"/>
      <c r="H310" s="346"/>
      <c r="I310" s="346"/>
      <c r="J310" s="346"/>
      <c r="K310" s="346"/>
      <c r="L310" s="346"/>
      <c r="M310" s="346"/>
      <c r="N310" s="346"/>
      <c r="O310" s="346"/>
      <c r="P310" s="346"/>
      <c r="Q310" s="346"/>
      <c r="R310" s="346"/>
      <c r="S310" s="346"/>
      <c r="T310" s="346"/>
      <c r="U310" s="346"/>
      <c r="V310" s="346"/>
      <c r="W310" s="34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c r="AS310" s="346"/>
      <c r="AT310" s="346"/>
      <c r="AU310" s="346"/>
      <c r="AV310" s="346"/>
      <c r="AW310" s="346"/>
      <c r="AX310" s="346"/>
      <c r="AY310" s="346"/>
      <c r="AZ310" s="346"/>
      <c r="BA310" s="346"/>
      <c r="BB310" s="346"/>
      <c r="BC310" s="346"/>
      <c r="BD310" s="346"/>
      <c r="BE310" s="346"/>
      <c r="BF310" s="346"/>
      <c r="BG310" s="346"/>
      <c r="BH310" s="346"/>
      <c r="BI310" s="346"/>
      <c r="BJ310" s="346"/>
      <c r="BK310" s="346"/>
      <c r="BL310" s="346"/>
      <c r="BM310" s="346"/>
      <c r="BN310" s="346"/>
      <c r="BO310" s="346"/>
      <c r="BP310" s="346"/>
      <c r="BQ310" s="346"/>
    </row>
    <row r="311" ht="15.75" customHeight="1">
      <c r="A311" s="346"/>
      <c r="B311" s="346"/>
      <c r="C311" s="346"/>
      <c r="D311" s="346"/>
      <c r="E311" s="346"/>
      <c r="F311" s="346"/>
      <c r="G311" s="346"/>
      <c r="H311" s="346"/>
      <c r="I311" s="346"/>
      <c r="J311" s="346"/>
      <c r="K311" s="346"/>
      <c r="L311" s="346"/>
      <c r="M311" s="346"/>
      <c r="N311" s="346"/>
      <c r="O311" s="346"/>
      <c r="P311" s="346"/>
      <c r="Q311" s="346"/>
      <c r="R311" s="346"/>
      <c r="S311" s="346"/>
      <c r="T311" s="346"/>
      <c r="U311" s="346"/>
      <c r="V311" s="346"/>
      <c r="W311" s="34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c r="AS311" s="346"/>
      <c r="AT311" s="346"/>
      <c r="AU311" s="346"/>
      <c r="AV311" s="346"/>
      <c r="AW311" s="346"/>
      <c r="AX311" s="346"/>
      <c r="AY311" s="346"/>
      <c r="AZ311" s="346"/>
      <c r="BA311" s="346"/>
      <c r="BB311" s="346"/>
      <c r="BC311" s="346"/>
      <c r="BD311" s="346"/>
      <c r="BE311" s="346"/>
      <c r="BF311" s="346"/>
      <c r="BG311" s="346"/>
      <c r="BH311" s="346"/>
      <c r="BI311" s="346"/>
      <c r="BJ311" s="346"/>
      <c r="BK311" s="346"/>
      <c r="BL311" s="346"/>
      <c r="BM311" s="346"/>
      <c r="BN311" s="346"/>
      <c r="BO311" s="346"/>
      <c r="BP311" s="346"/>
      <c r="BQ311" s="346"/>
    </row>
    <row r="312" ht="15.75" customHeight="1">
      <c r="A312" s="346"/>
      <c r="B312" s="346"/>
      <c r="C312" s="346"/>
      <c r="D312" s="346"/>
      <c r="E312" s="346"/>
      <c r="F312" s="346"/>
      <c r="G312" s="346"/>
      <c r="H312" s="346"/>
      <c r="I312" s="346"/>
      <c r="J312" s="346"/>
      <c r="K312" s="346"/>
      <c r="L312" s="346"/>
      <c r="M312" s="346"/>
      <c r="N312" s="346"/>
      <c r="O312" s="346"/>
      <c r="P312" s="346"/>
      <c r="Q312" s="346"/>
      <c r="R312" s="346"/>
      <c r="S312" s="346"/>
      <c r="T312" s="346"/>
      <c r="U312" s="346"/>
      <c r="V312" s="346"/>
      <c r="W312" s="34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c r="AS312" s="346"/>
      <c r="AT312" s="346"/>
      <c r="AU312" s="346"/>
      <c r="AV312" s="346"/>
      <c r="AW312" s="346"/>
      <c r="AX312" s="346"/>
      <c r="AY312" s="346"/>
      <c r="AZ312" s="346"/>
      <c r="BA312" s="346"/>
      <c r="BB312" s="346"/>
      <c r="BC312" s="346"/>
      <c r="BD312" s="346"/>
      <c r="BE312" s="346"/>
      <c r="BF312" s="346"/>
      <c r="BG312" s="346"/>
      <c r="BH312" s="346"/>
      <c r="BI312" s="346"/>
      <c r="BJ312" s="346"/>
      <c r="BK312" s="346"/>
      <c r="BL312" s="346"/>
      <c r="BM312" s="346"/>
      <c r="BN312" s="346"/>
      <c r="BO312" s="346"/>
      <c r="BP312" s="346"/>
      <c r="BQ312" s="346"/>
    </row>
    <row r="313" ht="15.75" customHeight="1">
      <c r="A313" s="346"/>
      <c r="B313" s="346"/>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c r="AS313" s="346"/>
      <c r="AT313" s="346"/>
      <c r="AU313" s="346"/>
      <c r="AV313" s="346"/>
      <c r="AW313" s="346"/>
      <c r="AX313" s="346"/>
      <c r="AY313" s="346"/>
      <c r="AZ313" s="346"/>
      <c r="BA313" s="346"/>
      <c r="BB313" s="346"/>
      <c r="BC313" s="346"/>
      <c r="BD313" s="346"/>
      <c r="BE313" s="346"/>
      <c r="BF313" s="346"/>
      <c r="BG313" s="346"/>
      <c r="BH313" s="346"/>
      <c r="BI313" s="346"/>
      <c r="BJ313" s="346"/>
      <c r="BK313" s="346"/>
      <c r="BL313" s="346"/>
      <c r="BM313" s="346"/>
      <c r="BN313" s="346"/>
      <c r="BO313" s="346"/>
      <c r="BP313" s="346"/>
      <c r="BQ313" s="346"/>
    </row>
    <row r="314" ht="15.75" customHeight="1">
      <c r="A314" s="346"/>
      <c r="B314" s="346"/>
      <c r="C314" s="346"/>
      <c r="D314" s="346"/>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c r="AS314" s="346"/>
      <c r="AT314" s="346"/>
      <c r="AU314" s="346"/>
      <c r="AV314" s="346"/>
      <c r="AW314" s="346"/>
      <c r="AX314" s="346"/>
      <c r="AY314" s="346"/>
      <c r="AZ314" s="346"/>
      <c r="BA314" s="346"/>
      <c r="BB314" s="346"/>
      <c r="BC314" s="346"/>
      <c r="BD314" s="346"/>
      <c r="BE314" s="346"/>
      <c r="BF314" s="346"/>
      <c r="BG314" s="346"/>
      <c r="BH314" s="346"/>
      <c r="BI314" s="346"/>
      <c r="BJ314" s="346"/>
      <c r="BK314" s="346"/>
      <c r="BL314" s="346"/>
      <c r="BM314" s="346"/>
      <c r="BN314" s="346"/>
      <c r="BO314" s="346"/>
      <c r="BP314" s="346"/>
      <c r="BQ314" s="346"/>
    </row>
    <row r="315" ht="15.75" customHeight="1">
      <c r="A315" s="346"/>
      <c r="B315" s="346"/>
      <c r="C315" s="346"/>
      <c r="D315" s="346"/>
      <c r="E315" s="346"/>
      <c r="F315" s="346"/>
      <c r="G315" s="346"/>
      <c r="H315" s="346"/>
      <c r="I315" s="346"/>
      <c r="J315" s="346"/>
      <c r="K315" s="346"/>
      <c r="L315" s="346"/>
      <c r="M315" s="346"/>
      <c r="N315" s="346"/>
      <c r="O315" s="346"/>
      <c r="P315" s="346"/>
      <c r="Q315" s="346"/>
      <c r="R315" s="346"/>
      <c r="S315" s="346"/>
      <c r="T315" s="346"/>
      <c r="U315" s="346"/>
      <c r="V315" s="346"/>
      <c r="W315" s="34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c r="AS315" s="346"/>
      <c r="AT315" s="346"/>
      <c r="AU315" s="346"/>
      <c r="AV315" s="346"/>
      <c r="AW315" s="346"/>
      <c r="AX315" s="346"/>
      <c r="AY315" s="346"/>
      <c r="AZ315" s="346"/>
      <c r="BA315" s="346"/>
      <c r="BB315" s="346"/>
      <c r="BC315" s="346"/>
      <c r="BD315" s="346"/>
      <c r="BE315" s="346"/>
      <c r="BF315" s="346"/>
      <c r="BG315" s="346"/>
      <c r="BH315" s="346"/>
      <c r="BI315" s="346"/>
      <c r="BJ315" s="346"/>
      <c r="BK315" s="346"/>
      <c r="BL315" s="346"/>
      <c r="BM315" s="346"/>
      <c r="BN315" s="346"/>
      <c r="BO315" s="346"/>
      <c r="BP315" s="346"/>
      <c r="BQ315" s="346"/>
    </row>
    <row r="316" ht="15.75" customHeight="1">
      <c r="A316" s="346"/>
      <c r="B316" s="346"/>
      <c r="C316" s="346"/>
      <c r="D316" s="346"/>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c r="AS316" s="346"/>
      <c r="AT316" s="346"/>
      <c r="AU316" s="346"/>
      <c r="AV316" s="346"/>
      <c r="AW316" s="346"/>
      <c r="AX316" s="346"/>
      <c r="AY316" s="346"/>
      <c r="AZ316" s="346"/>
      <c r="BA316" s="346"/>
      <c r="BB316" s="346"/>
      <c r="BC316" s="346"/>
      <c r="BD316" s="346"/>
      <c r="BE316" s="346"/>
      <c r="BF316" s="346"/>
      <c r="BG316" s="346"/>
      <c r="BH316" s="346"/>
      <c r="BI316" s="346"/>
      <c r="BJ316" s="346"/>
      <c r="BK316" s="346"/>
      <c r="BL316" s="346"/>
      <c r="BM316" s="346"/>
      <c r="BN316" s="346"/>
      <c r="BO316" s="346"/>
      <c r="BP316" s="346"/>
      <c r="BQ316" s="346"/>
    </row>
    <row r="317" ht="15.75" customHeight="1">
      <c r="A317" s="346"/>
      <c r="B317" s="346"/>
      <c r="C317" s="346"/>
      <c r="D317" s="346"/>
      <c r="E317" s="346"/>
      <c r="F317" s="346"/>
      <c r="G317" s="346"/>
      <c r="H317" s="346"/>
      <c r="I317" s="346"/>
      <c r="J317" s="346"/>
      <c r="K317" s="346"/>
      <c r="L317" s="346"/>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c r="AS317" s="346"/>
      <c r="AT317" s="346"/>
      <c r="AU317" s="346"/>
      <c r="AV317" s="346"/>
      <c r="AW317" s="346"/>
      <c r="AX317" s="346"/>
      <c r="AY317" s="346"/>
      <c r="AZ317" s="346"/>
      <c r="BA317" s="346"/>
      <c r="BB317" s="346"/>
      <c r="BC317" s="346"/>
      <c r="BD317" s="346"/>
      <c r="BE317" s="346"/>
      <c r="BF317" s="346"/>
      <c r="BG317" s="346"/>
      <c r="BH317" s="346"/>
      <c r="BI317" s="346"/>
      <c r="BJ317" s="346"/>
      <c r="BK317" s="346"/>
      <c r="BL317" s="346"/>
      <c r="BM317" s="346"/>
      <c r="BN317" s="346"/>
      <c r="BO317" s="346"/>
      <c r="BP317" s="346"/>
      <c r="BQ317" s="346"/>
    </row>
    <row r="318" ht="15.75" customHeight="1">
      <c r="A318" s="346"/>
      <c r="B318" s="346"/>
      <c r="C318" s="346"/>
      <c r="D318" s="346"/>
      <c r="E318" s="346"/>
      <c r="F318" s="346"/>
      <c r="G318" s="346"/>
      <c r="H318" s="346"/>
      <c r="I318" s="346"/>
      <c r="J318" s="346"/>
      <c r="K318" s="346"/>
      <c r="L318" s="346"/>
      <c r="M318" s="346"/>
      <c r="N318" s="346"/>
      <c r="O318" s="346"/>
      <c r="P318" s="346"/>
      <c r="Q318" s="346"/>
      <c r="R318" s="346"/>
      <c r="S318" s="346"/>
      <c r="T318" s="346"/>
      <c r="U318" s="346"/>
      <c r="V318" s="346"/>
      <c r="W318" s="34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c r="AS318" s="346"/>
      <c r="AT318" s="346"/>
      <c r="AU318" s="346"/>
      <c r="AV318" s="346"/>
      <c r="AW318" s="346"/>
      <c r="AX318" s="346"/>
      <c r="AY318" s="346"/>
      <c r="AZ318" s="346"/>
      <c r="BA318" s="346"/>
      <c r="BB318" s="346"/>
      <c r="BC318" s="346"/>
      <c r="BD318" s="346"/>
      <c r="BE318" s="346"/>
      <c r="BF318" s="346"/>
      <c r="BG318" s="346"/>
      <c r="BH318" s="346"/>
      <c r="BI318" s="346"/>
      <c r="BJ318" s="346"/>
      <c r="BK318" s="346"/>
      <c r="BL318" s="346"/>
      <c r="BM318" s="346"/>
      <c r="BN318" s="346"/>
      <c r="BO318" s="346"/>
      <c r="BP318" s="346"/>
      <c r="BQ318" s="346"/>
    </row>
    <row r="319" ht="15.75" customHeight="1">
      <c r="A319" s="346"/>
      <c r="B319" s="346"/>
      <c r="C319" s="346"/>
      <c r="D319" s="346"/>
      <c r="E319" s="346"/>
      <c r="F319" s="346"/>
      <c r="G319" s="346"/>
      <c r="H319" s="346"/>
      <c r="I319" s="346"/>
      <c r="J319" s="346"/>
      <c r="K319" s="346"/>
      <c r="L319" s="346"/>
      <c r="M319" s="346"/>
      <c r="N319" s="346"/>
      <c r="O319" s="346"/>
      <c r="P319" s="346"/>
      <c r="Q319" s="346"/>
      <c r="R319" s="346"/>
      <c r="S319" s="346"/>
      <c r="T319" s="346"/>
      <c r="U319" s="346"/>
      <c r="V319" s="346"/>
      <c r="W319" s="34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c r="AS319" s="346"/>
      <c r="AT319" s="346"/>
      <c r="AU319" s="346"/>
      <c r="AV319" s="346"/>
      <c r="AW319" s="346"/>
      <c r="AX319" s="346"/>
      <c r="AY319" s="346"/>
      <c r="AZ319" s="346"/>
      <c r="BA319" s="346"/>
      <c r="BB319" s="346"/>
      <c r="BC319" s="346"/>
      <c r="BD319" s="346"/>
      <c r="BE319" s="346"/>
      <c r="BF319" s="346"/>
      <c r="BG319" s="346"/>
      <c r="BH319" s="346"/>
      <c r="BI319" s="346"/>
      <c r="BJ319" s="346"/>
      <c r="BK319" s="346"/>
      <c r="BL319" s="346"/>
      <c r="BM319" s="346"/>
      <c r="BN319" s="346"/>
      <c r="BO319" s="346"/>
      <c r="BP319" s="346"/>
      <c r="BQ319" s="346"/>
    </row>
    <row r="320" ht="15.75" customHeight="1">
      <c r="A320" s="346"/>
      <c r="B320" s="346"/>
      <c r="C320" s="346"/>
      <c r="D320" s="346"/>
      <c r="E320" s="346"/>
      <c r="F320" s="346"/>
      <c r="G320" s="346"/>
      <c r="H320" s="346"/>
      <c r="I320" s="346"/>
      <c r="J320" s="346"/>
      <c r="K320" s="346"/>
      <c r="L320" s="346"/>
      <c r="M320" s="346"/>
      <c r="N320" s="346"/>
      <c r="O320" s="346"/>
      <c r="P320" s="346"/>
      <c r="Q320" s="346"/>
      <c r="R320" s="346"/>
      <c r="S320" s="346"/>
      <c r="T320" s="346"/>
      <c r="U320" s="346"/>
      <c r="V320" s="346"/>
      <c r="W320" s="34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c r="AS320" s="346"/>
      <c r="AT320" s="346"/>
      <c r="AU320" s="346"/>
      <c r="AV320" s="346"/>
      <c r="AW320" s="346"/>
      <c r="AX320" s="346"/>
      <c r="AY320" s="346"/>
      <c r="AZ320" s="346"/>
      <c r="BA320" s="346"/>
      <c r="BB320" s="346"/>
      <c r="BC320" s="346"/>
      <c r="BD320" s="346"/>
      <c r="BE320" s="346"/>
      <c r="BF320" s="346"/>
      <c r="BG320" s="346"/>
      <c r="BH320" s="346"/>
      <c r="BI320" s="346"/>
      <c r="BJ320" s="346"/>
      <c r="BK320" s="346"/>
      <c r="BL320" s="346"/>
      <c r="BM320" s="346"/>
      <c r="BN320" s="346"/>
      <c r="BO320" s="346"/>
      <c r="BP320" s="346"/>
      <c r="BQ320" s="346"/>
    </row>
    <row r="321" ht="15.75" customHeight="1">
      <c r="A321" s="346"/>
      <c r="B321" s="346"/>
      <c r="C321" s="346"/>
      <c r="D321" s="346"/>
      <c r="E321" s="346"/>
      <c r="F321" s="346"/>
      <c r="G321" s="346"/>
      <c r="H321" s="346"/>
      <c r="I321" s="346"/>
      <c r="J321" s="346"/>
      <c r="K321" s="346"/>
      <c r="L321" s="346"/>
      <c r="M321" s="346"/>
      <c r="N321" s="346"/>
      <c r="O321" s="346"/>
      <c r="P321" s="346"/>
      <c r="Q321" s="346"/>
      <c r="R321" s="346"/>
      <c r="S321" s="346"/>
      <c r="T321" s="346"/>
      <c r="U321" s="346"/>
      <c r="V321" s="346"/>
      <c r="W321" s="34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c r="AS321" s="346"/>
      <c r="AT321" s="346"/>
      <c r="AU321" s="346"/>
      <c r="AV321" s="346"/>
      <c r="AW321" s="346"/>
      <c r="AX321" s="346"/>
      <c r="AY321" s="346"/>
      <c r="AZ321" s="346"/>
      <c r="BA321" s="346"/>
      <c r="BB321" s="346"/>
      <c r="BC321" s="346"/>
      <c r="BD321" s="346"/>
      <c r="BE321" s="346"/>
      <c r="BF321" s="346"/>
      <c r="BG321" s="346"/>
      <c r="BH321" s="346"/>
      <c r="BI321" s="346"/>
      <c r="BJ321" s="346"/>
      <c r="BK321" s="346"/>
      <c r="BL321" s="346"/>
      <c r="BM321" s="346"/>
      <c r="BN321" s="346"/>
      <c r="BO321" s="346"/>
      <c r="BP321" s="346"/>
      <c r="BQ321" s="346"/>
    </row>
    <row r="322" ht="15.75" customHeight="1">
      <c r="A322" s="346"/>
      <c r="B322" s="346"/>
      <c r="C322" s="346"/>
      <c r="D322" s="346"/>
      <c r="E322" s="346"/>
      <c r="F322" s="346"/>
      <c r="G322" s="346"/>
      <c r="H322" s="346"/>
      <c r="I322" s="346"/>
      <c r="J322" s="346"/>
      <c r="K322" s="346"/>
      <c r="L322" s="346"/>
      <c r="M322" s="346"/>
      <c r="N322" s="346"/>
      <c r="O322" s="346"/>
      <c r="P322" s="346"/>
      <c r="Q322" s="346"/>
      <c r="R322" s="346"/>
      <c r="S322" s="346"/>
      <c r="T322" s="346"/>
      <c r="U322" s="346"/>
      <c r="V322" s="346"/>
      <c r="W322" s="34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c r="AS322" s="346"/>
      <c r="AT322" s="346"/>
      <c r="AU322" s="346"/>
      <c r="AV322" s="346"/>
      <c r="AW322" s="346"/>
      <c r="AX322" s="346"/>
      <c r="AY322" s="346"/>
      <c r="AZ322" s="346"/>
      <c r="BA322" s="346"/>
      <c r="BB322" s="346"/>
      <c r="BC322" s="346"/>
      <c r="BD322" s="346"/>
      <c r="BE322" s="346"/>
      <c r="BF322" s="346"/>
      <c r="BG322" s="346"/>
      <c r="BH322" s="346"/>
      <c r="BI322" s="346"/>
      <c r="BJ322" s="346"/>
      <c r="BK322" s="346"/>
      <c r="BL322" s="346"/>
      <c r="BM322" s="346"/>
      <c r="BN322" s="346"/>
      <c r="BO322" s="346"/>
      <c r="BP322" s="346"/>
      <c r="BQ322" s="346"/>
    </row>
    <row r="323" ht="15.75" customHeight="1">
      <c r="A323" s="346"/>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c r="AS323" s="346"/>
      <c r="AT323" s="346"/>
      <c r="AU323" s="346"/>
      <c r="AV323" s="346"/>
      <c r="AW323" s="346"/>
      <c r="AX323" s="346"/>
      <c r="AY323" s="346"/>
      <c r="AZ323" s="346"/>
      <c r="BA323" s="346"/>
      <c r="BB323" s="346"/>
      <c r="BC323" s="346"/>
      <c r="BD323" s="346"/>
      <c r="BE323" s="346"/>
      <c r="BF323" s="346"/>
      <c r="BG323" s="346"/>
      <c r="BH323" s="346"/>
      <c r="BI323" s="346"/>
      <c r="BJ323" s="346"/>
      <c r="BK323" s="346"/>
      <c r="BL323" s="346"/>
      <c r="BM323" s="346"/>
      <c r="BN323" s="346"/>
      <c r="BO323" s="346"/>
      <c r="BP323" s="346"/>
      <c r="BQ323" s="346"/>
    </row>
    <row r="324" ht="15.75" customHeight="1">
      <c r="A324" s="346"/>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c r="AS324" s="346"/>
      <c r="AT324" s="346"/>
      <c r="AU324" s="346"/>
      <c r="AV324" s="346"/>
      <c r="AW324" s="346"/>
      <c r="AX324" s="346"/>
      <c r="AY324" s="346"/>
      <c r="AZ324" s="346"/>
      <c r="BA324" s="346"/>
      <c r="BB324" s="346"/>
      <c r="BC324" s="346"/>
      <c r="BD324" s="346"/>
      <c r="BE324" s="346"/>
      <c r="BF324" s="346"/>
      <c r="BG324" s="346"/>
      <c r="BH324" s="346"/>
      <c r="BI324" s="346"/>
      <c r="BJ324" s="346"/>
      <c r="BK324" s="346"/>
      <c r="BL324" s="346"/>
      <c r="BM324" s="346"/>
      <c r="BN324" s="346"/>
      <c r="BO324" s="346"/>
      <c r="BP324" s="346"/>
      <c r="BQ324" s="346"/>
    </row>
    <row r="325" ht="15.75" customHeight="1">
      <c r="A325" s="346"/>
      <c r="B325" s="346"/>
      <c r="C325" s="346"/>
      <c r="D325" s="346"/>
      <c r="E325" s="346"/>
      <c r="F325" s="346"/>
      <c r="G325" s="346"/>
      <c r="H325" s="346"/>
      <c r="I325" s="346"/>
      <c r="J325" s="346"/>
      <c r="K325" s="346"/>
      <c r="L325" s="346"/>
      <c r="M325" s="346"/>
      <c r="N325" s="346"/>
      <c r="O325" s="346"/>
      <c r="P325" s="346"/>
      <c r="Q325" s="346"/>
      <c r="R325" s="346"/>
      <c r="S325" s="346"/>
      <c r="T325" s="346"/>
      <c r="U325" s="346"/>
      <c r="V325" s="346"/>
      <c r="W325" s="34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c r="AS325" s="346"/>
      <c r="AT325" s="346"/>
      <c r="AU325" s="346"/>
      <c r="AV325" s="346"/>
      <c r="AW325" s="346"/>
      <c r="AX325" s="346"/>
      <c r="AY325" s="346"/>
      <c r="AZ325" s="346"/>
      <c r="BA325" s="346"/>
      <c r="BB325" s="346"/>
      <c r="BC325" s="346"/>
      <c r="BD325" s="346"/>
      <c r="BE325" s="346"/>
      <c r="BF325" s="346"/>
      <c r="BG325" s="346"/>
      <c r="BH325" s="346"/>
      <c r="BI325" s="346"/>
      <c r="BJ325" s="346"/>
      <c r="BK325" s="346"/>
      <c r="BL325" s="346"/>
      <c r="BM325" s="346"/>
      <c r="BN325" s="346"/>
      <c r="BO325" s="346"/>
      <c r="BP325" s="346"/>
      <c r="BQ325" s="346"/>
    </row>
    <row r="326" ht="15.75" customHeight="1">
      <c r="A326" s="346"/>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c r="AS326" s="346"/>
      <c r="AT326" s="346"/>
      <c r="AU326" s="346"/>
      <c r="AV326" s="346"/>
      <c r="AW326" s="346"/>
      <c r="AX326" s="346"/>
      <c r="AY326" s="346"/>
      <c r="AZ326" s="346"/>
      <c r="BA326" s="346"/>
      <c r="BB326" s="346"/>
      <c r="BC326" s="346"/>
      <c r="BD326" s="346"/>
      <c r="BE326" s="346"/>
      <c r="BF326" s="346"/>
      <c r="BG326" s="346"/>
      <c r="BH326" s="346"/>
      <c r="BI326" s="346"/>
      <c r="BJ326" s="346"/>
      <c r="BK326" s="346"/>
      <c r="BL326" s="346"/>
      <c r="BM326" s="346"/>
      <c r="BN326" s="346"/>
      <c r="BO326" s="346"/>
      <c r="BP326" s="346"/>
      <c r="BQ326" s="346"/>
    </row>
    <row r="327" ht="15.75" customHeight="1">
      <c r="A327" s="346"/>
      <c r="B327" s="346"/>
      <c r="C327" s="346"/>
      <c r="D327" s="346"/>
      <c r="E327" s="346"/>
      <c r="F327" s="346"/>
      <c r="G327" s="346"/>
      <c r="H327" s="346"/>
      <c r="I327" s="346"/>
      <c r="J327" s="346"/>
      <c r="K327" s="346"/>
      <c r="L327" s="346"/>
      <c r="M327" s="346"/>
      <c r="N327" s="346"/>
      <c r="O327" s="346"/>
      <c r="P327" s="346"/>
      <c r="Q327" s="346"/>
      <c r="R327" s="346"/>
      <c r="S327" s="346"/>
      <c r="T327" s="346"/>
      <c r="U327" s="346"/>
      <c r="V327" s="346"/>
      <c r="W327" s="34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c r="AS327" s="346"/>
      <c r="AT327" s="346"/>
      <c r="AU327" s="346"/>
      <c r="AV327" s="346"/>
      <c r="AW327" s="346"/>
      <c r="AX327" s="346"/>
      <c r="AY327" s="346"/>
      <c r="AZ327" s="346"/>
      <c r="BA327" s="346"/>
      <c r="BB327" s="346"/>
      <c r="BC327" s="346"/>
      <c r="BD327" s="346"/>
      <c r="BE327" s="346"/>
      <c r="BF327" s="346"/>
      <c r="BG327" s="346"/>
      <c r="BH327" s="346"/>
      <c r="BI327" s="346"/>
      <c r="BJ327" s="346"/>
      <c r="BK327" s="346"/>
      <c r="BL327" s="346"/>
      <c r="BM327" s="346"/>
      <c r="BN327" s="346"/>
      <c r="BO327" s="346"/>
      <c r="BP327" s="346"/>
      <c r="BQ327" s="346"/>
    </row>
    <row r="328" ht="15.75" customHeight="1">
      <c r="A328" s="346"/>
      <c r="B328" s="346"/>
      <c r="C328" s="346"/>
      <c r="D328" s="346"/>
      <c r="E328" s="346"/>
      <c r="F328" s="346"/>
      <c r="G328" s="346"/>
      <c r="H328" s="346"/>
      <c r="I328" s="346"/>
      <c r="J328" s="346"/>
      <c r="K328" s="346"/>
      <c r="L328" s="346"/>
      <c r="M328" s="346"/>
      <c r="N328" s="346"/>
      <c r="O328" s="346"/>
      <c r="P328" s="346"/>
      <c r="Q328" s="346"/>
      <c r="R328" s="346"/>
      <c r="S328" s="346"/>
      <c r="T328" s="346"/>
      <c r="U328" s="346"/>
      <c r="V328" s="346"/>
      <c r="W328" s="34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c r="AS328" s="346"/>
      <c r="AT328" s="346"/>
      <c r="AU328" s="346"/>
      <c r="AV328" s="346"/>
      <c r="AW328" s="346"/>
      <c r="AX328" s="346"/>
      <c r="AY328" s="346"/>
      <c r="AZ328" s="346"/>
      <c r="BA328" s="346"/>
      <c r="BB328" s="346"/>
      <c r="BC328" s="346"/>
      <c r="BD328" s="346"/>
      <c r="BE328" s="346"/>
      <c r="BF328" s="346"/>
      <c r="BG328" s="346"/>
      <c r="BH328" s="346"/>
      <c r="BI328" s="346"/>
      <c r="BJ328" s="346"/>
      <c r="BK328" s="346"/>
      <c r="BL328" s="346"/>
      <c r="BM328" s="346"/>
      <c r="BN328" s="346"/>
      <c r="BO328" s="346"/>
      <c r="BP328" s="346"/>
      <c r="BQ328" s="346"/>
    </row>
    <row r="329" ht="15.75" customHeight="1">
      <c r="A329" s="346"/>
      <c r="B329" s="346"/>
      <c r="C329" s="346"/>
      <c r="D329" s="346"/>
      <c r="E329" s="346"/>
      <c r="F329" s="346"/>
      <c r="G329" s="346"/>
      <c r="H329" s="346"/>
      <c r="I329" s="346"/>
      <c r="J329" s="346"/>
      <c r="K329" s="346"/>
      <c r="L329" s="346"/>
      <c r="M329" s="346"/>
      <c r="N329" s="346"/>
      <c r="O329" s="346"/>
      <c r="P329" s="346"/>
      <c r="Q329" s="346"/>
      <c r="R329" s="346"/>
      <c r="S329" s="346"/>
      <c r="T329" s="346"/>
      <c r="U329" s="346"/>
      <c r="V329" s="346"/>
      <c r="W329" s="34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c r="AS329" s="346"/>
      <c r="AT329" s="346"/>
      <c r="AU329" s="346"/>
      <c r="AV329" s="346"/>
      <c r="AW329" s="346"/>
      <c r="AX329" s="346"/>
      <c r="AY329" s="346"/>
      <c r="AZ329" s="346"/>
      <c r="BA329" s="346"/>
      <c r="BB329" s="346"/>
      <c r="BC329" s="346"/>
      <c r="BD329" s="346"/>
      <c r="BE329" s="346"/>
      <c r="BF329" s="346"/>
      <c r="BG329" s="346"/>
      <c r="BH329" s="346"/>
      <c r="BI329" s="346"/>
      <c r="BJ329" s="346"/>
      <c r="BK329" s="346"/>
      <c r="BL329" s="346"/>
      <c r="BM329" s="346"/>
      <c r="BN329" s="346"/>
      <c r="BO329" s="346"/>
      <c r="BP329" s="346"/>
      <c r="BQ329" s="346"/>
    </row>
    <row r="330" ht="15.75" customHeight="1">
      <c r="A330" s="346"/>
      <c r="B330" s="346"/>
      <c r="C330" s="346"/>
      <c r="D330" s="346"/>
      <c r="E330" s="346"/>
      <c r="F330" s="346"/>
      <c r="G330" s="346"/>
      <c r="H330" s="346"/>
      <c r="I330" s="346"/>
      <c r="J330" s="346"/>
      <c r="K330" s="346"/>
      <c r="L330" s="346"/>
      <c r="M330" s="346"/>
      <c r="N330" s="346"/>
      <c r="O330" s="346"/>
      <c r="P330" s="346"/>
      <c r="Q330" s="346"/>
      <c r="R330" s="346"/>
      <c r="S330" s="346"/>
      <c r="T330" s="346"/>
      <c r="U330" s="346"/>
      <c r="V330" s="346"/>
      <c r="W330" s="34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c r="AS330" s="346"/>
      <c r="AT330" s="346"/>
      <c r="AU330" s="346"/>
      <c r="AV330" s="346"/>
      <c r="AW330" s="346"/>
      <c r="AX330" s="346"/>
      <c r="AY330" s="346"/>
      <c r="AZ330" s="346"/>
      <c r="BA330" s="346"/>
      <c r="BB330" s="346"/>
      <c r="BC330" s="346"/>
      <c r="BD330" s="346"/>
      <c r="BE330" s="346"/>
      <c r="BF330" s="346"/>
      <c r="BG330" s="346"/>
      <c r="BH330" s="346"/>
      <c r="BI330" s="346"/>
      <c r="BJ330" s="346"/>
      <c r="BK330" s="346"/>
      <c r="BL330" s="346"/>
      <c r="BM330" s="346"/>
      <c r="BN330" s="346"/>
      <c r="BO330" s="346"/>
      <c r="BP330" s="346"/>
      <c r="BQ330" s="346"/>
    </row>
    <row r="331" ht="15.75" customHeight="1">
      <c r="A331" s="346"/>
      <c r="B331" s="346"/>
      <c r="C331" s="346"/>
      <c r="D331" s="346"/>
      <c r="E331" s="346"/>
      <c r="F331" s="346"/>
      <c r="G331" s="346"/>
      <c r="H331" s="346"/>
      <c r="I331" s="346"/>
      <c r="J331" s="346"/>
      <c r="K331" s="346"/>
      <c r="L331" s="346"/>
      <c r="M331" s="346"/>
      <c r="N331" s="346"/>
      <c r="O331" s="346"/>
      <c r="P331" s="346"/>
      <c r="Q331" s="346"/>
      <c r="R331" s="346"/>
      <c r="S331" s="346"/>
      <c r="T331" s="346"/>
      <c r="U331" s="346"/>
      <c r="V331" s="346"/>
      <c r="W331" s="34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c r="AS331" s="346"/>
      <c r="AT331" s="346"/>
      <c r="AU331" s="346"/>
      <c r="AV331" s="346"/>
      <c r="AW331" s="346"/>
      <c r="AX331" s="346"/>
      <c r="AY331" s="346"/>
      <c r="AZ331" s="346"/>
      <c r="BA331" s="346"/>
      <c r="BB331" s="346"/>
      <c r="BC331" s="346"/>
      <c r="BD331" s="346"/>
      <c r="BE331" s="346"/>
      <c r="BF331" s="346"/>
      <c r="BG331" s="346"/>
      <c r="BH331" s="346"/>
      <c r="BI331" s="346"/>
      <c r="BJ331" s="346"/>
      <c r="BK331" s="346"/>
      <c r="BL331" s="346"/>
      <c r="BM331" s="346"/>
      <c r="BN331" s="346"/>
      <c r="BO331" s="346"/>
      <c r="BP331" s="346"/>
      <c r="BQ331" s="346"/>
    </row>
    <row r="332" ht="15.75" customHeight="1">
      <c r="A332" s="346"/>
      <c r="B332" s="346"/>
      <c r="C332" s="346"/>
      <c r="D332" s="346"/>
      <c r="E332" s="346"/>
      <c r="F332" s="346"/>
      <c r="G332" s="346"/>
      <c r="H332" s="346"/>
      <c r="I332" s="346"/>
      <c r="J332" s="346"/>
      <c r="K332" s="346"/>
      <c r="L332" s="346"/>
      <c r="M332" s="346"/>
      <c r="N332" s="346"/>
      <c r="O332" s="346"/>
      <c r="P332" s="346"/>
      <c r="Q332" s="346"/>
      <c r="R332" s="346"/>
      <c r="S332" s="346"/>
      <c r="T332" s="346"/>
      <c r="U332" s="346"/>
      <c r="V332" s="346"/>
      <c r="W332" s="34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c r="AS332" s="346"/>
      <c r="AT332" s="346"/>
      <c r="AU332" s="346"/>
      <c r="AV332" s="346"/>
      <c r="AW332" s="346"/>
      <c r="AX332" s="346"/>
      <c r="AY332" s="346"/>
      <c r="AZ332" s="346"/>
      <c r="BA332" s="346"/>
      <c r="BB332" s="346"/>
      <c r="BC332" s="346"/>
      <c r="BD332" s="346"/>
      <c r="BE332" s="346"/>
      <c r="BF332" s="346"/>
      <c r="BG332" s="346"/>
      <c r="BH332" s="346"/>
      <c r="BI332" s="346"/>
      <c r="BJ332" s="346"/>
      <c r="BK332" s="346"/>
      <c r="BL332" s="346"/>
      <c r="BM332" s="346"/>
      <c r="BN332" s="346"/>
      <c r="BO332" s="346"/>
      <c r="BP332" s="346"/>
      <c r="BQ332" s="346"/>
    </row>
    <row r="333" ht="15.75" customHeight="1">
      <c r="A333" s="346"/>
      <c r="B333" s="346"/>
      <c r="C333" s="346"/>
      <c r="D333" s="346"/>
      <c r="E333" s="346"/>
      <c r="F333" s="346"/>
      <c r="G333" s="346"/>
      <c r="H333" s="346"/>
      <c r="I333" s="346"/>
      <c r="J333" s="346"/>
      <c r="K333" s="346"/>
      <c r="L333" s="346"/>
      <c r="M333" s="346"/>
      <c r="N333" s="346"/>
      <c r="O333" s="346"/>
      <c r="P333" s="346"/>
      <c r="Q333" s="346"/>
      <c r="R333" s="346"/>
      <c r="S333" s="346"/>
      <c r="T333" s="346"/>
      <c r="U333" s="346"/>
      <c r="V333" s="346"/>
      <c r="W333" s="34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c r="AS333" s="346"/>
      <c r="AT333" s="346"/>
      <c r="AU333" s="346"/>
      <c r="AV333" s="346"/>
      <c r="AW333" s="346"/>
      <c r="AX333" s="346"/>
      <c r="AY333" s="346"/>
      <c r="AZ333" s="346"/>
      <c r="BA333" s="346"/>
      <c r="BB333" s="346"/>
      <c r="BC333" s="346"/>
      <c r="BD333" s="346"/>
      <c r="BE333" s="346"/>
      <c r="BF333" s="346"/>
      <c r="BG333" s="346"/>
      <c r="BH333" s="346"/>
      <c r="BI333" s="346"/>
      <c r="BJ333" s="346"/>
      <c r="BK333" s="346"/>
      <c r="BL333" s="346"/>
      <c r="BM333" s="346"/>
      <c r="BN333" s="346"/>
      <c r="BO333" s="346"/>
      <c r="BP333" s="346"/>
      <c r="BQ333" s="346"/>
    </row>
    <row r="334" ht="15.75" customHeight="1">
      <c r="A334" s="346"/>
      <c r="B334" s="346"/>
      <c r="C334" s="346"/>
      <c r="D334" s="346"/>
      <c r="E334" s="346"/>
      <c r="F334" s="346"/>
      <c r="G334" s="346"/>
      <c r="H334" s="346"/>
      <c r="I334" s="346"/>
      <c r="J334" s="346"/>
      <c r="K334" s="346"/>
      <c r="L334" s="346"/>
      <c r="M334" s="346"/>
      <c r="N334" s="346"/>
      <c r="O334" s="346"/>
      <c r="P334" s="346"/>
      <c r="Q334" s="346"/>
      <c r="R334" s="346"/>
      <c r="S334" s="346"/>
      <c r="T334" s="346"/>
      <c r="U334" s="346"/>
      <c r="V334" s="346"/>
      <c r="W334" s="34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c r="AS334" s="346"/>
      <c r="AT334" s="346"/>
      <c r="AU334" s="346"/>
      <c r="AV334" s="346"/>
      <c r="AW334" s="346"/>
      <c r="AX334" s="346"/>
      <c r="AY334" s="346"/>
      <c r="AZ334" s="346"/>
      <c r="BA334" s="346"/>
      <c r="BB334" s="346"/>
      <c r="BC334" s="346"/>
      <c r="BD334" s="346"/>
      <c r="BE334" s="346"/>
      <c r="BF334" s="346"/>
      <c r="BG334" s="346"/>
      <c r="BH334" s="346"/>
      <c r="BI334" s="346"/>
      <c r="BJ334" s="346"/>
      <c r="BK334" s="346"/>
      <c r="BL334" s="346"/>
      <c r="BM334" s="346"/>
      <c r="BN334" s="346"/>
      <c r="BO334" s="346"/>
      <c r="BP334" s="346"/>
      <c r="BQ334" s="346"/>
    </row>
    <row r="335" ht="15.75" customHeight="1">
      <c r="A335" s="346"/>
      <c r="B335" s="346"/>
      <c r="C335" s="346"/>
      <c r="D335" s="346"/>
      <c r="E335" s="346"/>
      <c r="F335" s="346"/>
      <c r="G335" s="346"/>
      <c r="H335" s="346"/>
      <c r="I335" s="346"/>
      <c r="J335" s="346"/>
      <c r="K335" s="346"/>
      <c r="L335" s="346"/>
      <c r="M335" s="346"/>
      <c r="N335" s="346"/>
      <c r="O335" s="346"/>
      <c r="P335" s="346"/>
      <c r="Q335" s="346"/>
      <c r="R335" s="346"/>
      <c r="S335" s="346"/>
      <c r="T335" s="346"/>
      <c r="U335" s="346"/>
      <c r="V335" s="346"/>
      <c r="W335" s="34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c r="AS335" s="346"/>
      <c r="AT335" s="346"/>
      <c r="AU335" s="346"/>
      <c r="AV335" s="346"/>
      <c r="AW335" s="346"/>
      <c r="AX335" s="346"/>
      <c r="AY335" s="346"/>
      <c r="AZ335" s="346"/>
      <c r="BA335" s="346"/>
      <c r="BB335" s="346"/>
      <c r="BC335" s="346"/>
      <c r="BD335" s="346"/>
      <c r="BE335" s="346"/>
      <c r="BF335" s="346"/>
      <c r="BG335" s="346"/>
      <c r="BH335" s="346"/>
      <c r="BI335" s="346"/>
      <c r="BJ335" s="346"/>
      <c r="BK335" s="346"/>
      <c r="BL335" s="346"/>
      <c r="BM335" s="346"/>
      <c r="BN335" s="346"/>
      <c r="BO335" s="346"/>
      <c r="BP335" s="346"/>
      <c r="BQ335" s="346"/>
    </row>
    <row r="336" ht="15.75" customHeight="1">
      <c r="A336" s="346"/>
      <c r="B336" s="346"/>
      <c r="C336" s="346"/>
      <c r="D336" s="346"/>
      <c r="E336" s="346"/>
      <c r="F336" s="346"/>
      <c r="G336" s="346"/>
      <c r="H336" s="346"/>
      <c r="I336" s="346"/>
      <c r="J336" s="346"/>
      <c r="K336" s="346"/>
      <c r="L336" s="346"/>
      <c r="M336" s="346"/>
      <c r="N336" s="346"/>
      <c r="O336" s="346"/>
      <c r="P336" s="346"/>
      <c r="Q336" s="346"/>
      <c r="R336" s="346"/>
      <c r="S336" s="346"/>
      <c r="T336" s="346"/>
      <c r="U336" s="346"/>
      <c r="V336" s="346"/>
      <c r="W336" s="34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c r="AS336" s="346"/>
      <c r="AT336" s="346"/>
      <c r="AU336" s="346"/>
      <c r="AV336" s="346"/>
      <c r="AW336" s="346"/>
      <c r="AX336" s="346"/>
      <c r="AY336" s="346"/>
      <c r="AZ336" s="346"/>
      <c r="BA336" s="346"/>
      <c r="BB336" s="346"/>
      <c r="BC336" s="346"/>
      <c r="BD336" s="346"/>
      <c r="BE336" s="346"/>
      <c r="BF336" s="346"/>
      <c r="BG336" s="346"/>
      <c r="BH336" s="346"/>
      <c r="BI336" s="346"/>
      <c r="BJ336" s="346"/>
      <c r="BK336" s="346"/>
      <c r="BL336" s="346"/>
      <c r="BM336" s="346"/>
      <c r="BN336" s="346"/>
      <c r="BO336" s="346"/>
      <c r="BP336" s="346"/>
      <c r="BQ336" s="346"/>
    </row>
    <row r="337" ht="15.75" customHeight="1">
      <c r="A337" s="346"/>
      <c r="B337" s="346"/>
      <c r="C337" s="346"/>
      <c r="D337" s="346"/>
      <c r="E337" s="346"/>
      <c r="F337" s="346"/>
      <c r="G337" s="346"/>
      <c r="H337" s="346"/>
      <c r="I337" s="346"/>
      <c r="J337" s="346"/>
      <c r="K337" s="346"/>
      <c r="L337" s="346"/>
      <c r="M337" s="346"/>
      <c r="N337" s="346"/>
      <c r="O337" s="346"/>
      <c r="P337" s="346"/>
      <c r="Q337" s="346"/>
      <c r="R337" s="346"/>
      <c r="S337" s="346"/>
      <c r="T337" s="346"/>
      <c r="U337" s="346"/>
      <c r="V337" s="346"/>
      <c r="W337" s="34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c r="AS337" s="346"/>
      <c r="AT337" s="346"/>
      <c r="AU337" s="346"/>
      <c r="AV337" s="346"/>
      <c r="AW337" s="346"/>
      <c r="AX337" s="346"/>
      <c r="AY337" s="346"/>
      <c r="AZ337" s="346"/>
      <c r="BA337" s="346"/>
      <c r="BB337" s="346"/>
      <c r="BC337" s="346"/>
      <c r="BD337" s="346"/>
      <c r="BE337" s="346"/>
      <c r="BF337" s="346"/>
      <c r="BG337" s="346"/>
      <c r="BH337" s="346"/>
      <c r="BI337" s="346"/>
      <c r="BJ337" s="346"/>
      <c r="BK337" s="346"/>
      <c r="BL337" s="346"/>
      <c r="BM337" s="346"/>
      <c r="BN337" s="346"/>
      <c r="BO337" s="346"/>
      <c r="BP337" s="346"/>
      <c r="BQ337" s="346"/>
    </row>
    <row r="338" ht="15.75" customHeight="1">
      <c r="A338" s="346"/>
      <c r="B338" s="346"/>
      <c r="C338" s="346"/>
      <c r="D338" s="346"/>
      <c r="E338" s="346"/>
      <c r="F338" s="346"/>
      <c r="G338" s="346"/>
      <c r="H338" s="346"/>
      <c r="I338" s="346"/>
      <c r="J338" s="346"/>
      <c r="K338" s="346"/>
      <c r="L338" s="346"/>
      <c r="M338" s="346"/>
      <c r="N338" s="346"/>
      <c r="O338" s="346"/>
      <c r="P338" s="346"/>
      <c r="Q338" s="346"/>
      <c r="R338" s="346"/>
      <c r="S338" s="346"/>
      <c r="T338" s="346"/>
      <c r="U338" s="346"/>
      <c r="V338" s="346"/>
      <c r="W338" s="34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c r="AS338" s="346"/>
      <c r="AT338" s="346"/>
      <c r="AU338" s="346"/>
      <c r="AV338" s="346"/>
      <c r="AW338" s="346"/>
      <c r="AX338" s="346"/>
      <c r="AY338" s="346"/>
      <c r="AZ338" s="346"/>
      <c r="BA338" s="346"/>
      <c r="BB338" s="346"/>
      <c r="BC338" s="346"/>
      <c r="BD338" s="346"/>
      <c r="BE338" s="346"/>
      <c r="BF338" s="346"/>
      <c r="BG338" s="346"/>
      <c r="BH338" s="346"/>
      <c r="BI338" s="346"/>
      <c r="BJ338" s="346"/>
      <c r="BK338" s="346"/>
      <c r="BL338" s="346"/>
      <c r="BM338" s="346"/>
      <c r="BN338" s="346"/>
      <c r="BO338" s="346"/>
      <c r="BP338" s="346"/>
      <c r="BQ338" s="346"/>
    </row>
    <row r="339" ht="15.75" customHeight="1">
      <c r="A339" s="346"/>
      <c r="B339" s="346"/>
      <c r="C339" s="346"/>
      <c r="D339" s="346"/>
      <c r="E339" s="346"/>
      <c r="F339" s="346"/>
      <c r="G339" s="346"/>
      <c r="H339" s="346"/>
      <c r="I339" s="346"/>
      <c r="J339" s="346"/>
      <c r="K339" s="346"/>
      <c r="L339" s="346"/>
      <c r="M339" s="346"/>
      <c r="N339" s="346"/>
      <c r="O339" s="346"/>
      <c r="P339" s="346"/>
      <c r="Q339" s="346"/>
      <c r="R339" s="346"/>
      <c r="S339" s="346"/>
      <c r="T339" s="346"/>
      <c r="U339" s="346"/>
      <c r="V339" s="346"/>
      <c r="W339" s="34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c r="AS339" s="346"/>
      <c r="AT339" s="346"/>
      <c r="AU339" s="346"/>
      <c r="AV339" s="346"/>
      <c r="AW339" s="346"/>
      <c r="AX339" s="346"/>
      <c r="AY339" s="346"/>
      <c r="AZ339" s="346"/>
      <c r="BA339" s="346"/>
      <c r="BB339" s="346"/>
      <c r="BC339" s="346"/>
      <c r="BD339" s="346"/>
      <c r="BE339" s="346"/>
      <c r="BF339" s="346"/>
      <c r="BG339" s="346"/>
      <c r="BH339" s="346"/>
      <c r="BI339" s="346"/>
      <c r="BJ339" s="346"/>
      <c r="BK339" s="346"/>
      <c r="BL339" s="346"/>
      <c r="BM339" s="346"/>
      <c r="BN339" s="346"/>
      <c r="BO339" s="346"/>
      <c r="BP339" s="346"/>
      <c r="BQ339" s="346"/>
    </row>
    <row r="340" ht="15.75" customHeight="1">
      <c r="A340" s="346"/>
      <c r="B340" s="346"/>
      <c r="C340" s="346"/>
      <c r="D340" s="346"/>
      <c r="E340" s="346"/>
      <c r="F340" s="346"/>
      <c r="G340" s="346"/>
      <c r="H340" s="346"/>
      <c r="I340" s="346"/>
      <c r="J340" s="346"/>
      <c r="K340" s="346"/>
      <c r="L340" s="346"/>
      <c r="M340" s="346"/>
      <c r="N340" s="346"/>
      <c r="O340" s="346"/>
      <c r="P340" s="346"/>
      <c r="Q340" s="346"/>
      <c r="R340" s="346"/>
      <c r="S340" s="346"/>
      <c r="T340" s="346"/>
      <c r="U340" s="346"/>
      <c r="V340" s="346"/>
      <c r="W340" s="34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c r="AS340" s="346"/>
      <c r="AT340" s="346"/>
      <c r="AU340" s="346"/>
      <c r="AV340" s="346"/>
      <c r="AW340" s="346"/>
      <c r="AX340" s="346"/>
      <c r="AY340" s="346"/>
      <c r="AZ340" s="346"/>
      <c r="BA340" s="346"/>
      <c r="BB340" s="346"/>
      <c r="BC340" s="346"/>
      <c r="BD340" s="346"/>
      <c r="BE340" s="346"/>
      <c r="BF340" s="346"/>
      <c r="BG340" s="346"/>
      <c r="BH340" s="346"/>
      <c r="BI340" s="346"/>
      <c r="BJ340" s="346"/>
      <c r="BK340" s="346"/>
      <c r="BL340" s="346"/>
      <c r="BM340" s="346"/>
      <c r="BN340" s="346"/>
      <c r="BO340" s="346"/>
      <c r="BP340" s="346"/>
      <c r="BQ340" s="346"/>
    </row>
    <row r="341" ht="15.75" customHeight="1">
      <c r="A341" s="346"/>
      <c r="B341" s="346"/>
      <c r="C341" s="346"/>
      <c r="D341" s="346"/>
      <c r="E341" s="346"/>
      <c r="F341" s="346"/>
      <c r="G341" s="346"/>
      <c r="H341" s="346"/>
      <c r="I341" s="346"/>
      <c r="J341" s="346"/>
      <c r="K341" s="346"/>
      <c r="L341" s="346"/>
      <c r="M341" s="346"/>
      <c r="N341" s="346"/>
      <c r="O341" s="346"/>
      <c r="P341" s="346"/>
      <c r="Q341" s="346"/>
      <c r="R341" s="346"/>
      <c r="S341" s="346"/>
      <c r="T341" s="346"/>
      <c r="U341" s="346"/>
      <c r="V341" s="346"/>
      <c r="W341" s="34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c r="AS341" s="346"/>
      <c r="AT341" s="346"/>
      <c r="AU341" s="346"/>
      <c r="AV341" s="346"/>
      <c r="AW341" s="346"/>
      <c r="AX341" s="346"/>
      <c r="AY341" s="346"/>
      <c r="AZ341" s="346"/>
      <c r="BA341" s="346"/>
      <c r="BB341" s="346"/>
      <c r="BC341" s="346"/>
      <c r="BD341" s="346"/>
      <c r="BE341" s="346"/>
      <c r="BF341" s="346"/>
      <c r="BG341" s="346"/>
      <c r="BH341" s="346"/>
      <c r="BI341" s="346"/>
      <c r="BJ341" s="346"/>
      <c r="BK341" s="346"/>
      <c r="BL341" s="346"/>
      <c r="BM341" s="346"/>
      <c r="BN341" s="346"/>
      <c r="BO341" s="346"/>
      <c r="BP341" s="346"/>
      <c r="BQ341" s="346"/>
    </row>
    <row r="342" ht="15.75" customHeight="1">
      <c r="A342" s="346"/>
      <c r="B342" s="346"/>
      <c r="C342" s="346"/>
      <c r="D342" s="346"/>
      <c r="E342" s="346"/>
      <c r="F342" s="346"/>
      <c r="G342" s="346"/>
      <c r="H342" s="346"/>
      <c r="I342" s="346"/>
      <c r="J342" s="346"/>
      <c r="K342" s="346"/>
      <c r="L342" s="346"/>
      <c r="M342" s="346"/>
      <c r="N342" s="346"/>
      <c r="O342" s="346"/>
      <c r="P342" s="346"/>
      <c r="Q342" s="346"/>
      <c r="R342" s="346"/>
      <c r="S342" s="346"/>
      <c r="T342" s="346"/>
      <c r="U342" s="346"/>
      <c r="V342" s="346"/>
      <c r="W342" s="34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c r="AS342" s="346"/>
      <c r="AT342" s="346"/>
      <c r="AU342" s="346"/>
      <c r="AV342" s="346"/>
      <c r="AW342" s="346"/>
      <c r="AX342" s="346"/>
      <c r="AY342" s="346"/>
      <c r="AZ342" s="346"/>
      <c r="BA342" s="346"/>
      <c r="BB342" s="346"/>
      <c r="BC342" s="346"/>
      <c r="BD342" s="346"/>
      <c r="BE342" s="346"/>
      <c r="BF342" s="346"/>
      <c r="BG342" s="346"/>
      <c r="BH342" s="346"/>
      <c r="BI342" s="346"/>
      <c r="BJ342" s="346"/>
      <c r="BK342" s="346"/>
      <c r="BL342" s="346"/>
      <c r="BM342" s="346"/>
      <c r="BN342" s="346"/>
      <c r="BO342" s="346"/>
      <c r="BP342" s="346"/>
      <c r="BQ342" s="346"/>
    </row>
    <row r="343" ht="15.75" customHeight="1">
      <c r="A343" s="346"/>
      <c r="B343" s="346"/>
      <c r="C343" s="346"/>
      <c r="D343" s="346"/>
      <c r="E343" s="346"/>
      <c r="F343" s="346"/>
      <c r="G343" s="346"/>
      <c r="H343" s="346"/>
      <c r="I343" s="346"/>
      <c r="J343" s="346"/>
      <c r="K343" s="346"/>
      <c r="L343" s="346"/>
      <c r="M343" s="346"/>
      <c r="N343" s="346"/>
      <c r="O343" s="346"/>
      <c r="P343" s="346"/>
      <c r="Q343" s="346"/>
      <c r="R343" s="346"/>
      <c r="S343" s="346"/>
      <c r="T343" s="346"/>
      <c r="U343" s="346"/>
      <c r="V343" s="346"/>
      <c r="W343" s="34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c r="AS343" s="346"/>
      <c r="AT343" s="346"/>
      <c r="AU343" s="346"/>
      <c r="AV343" s="346"/>
      <c r="AW343" s="346"/>
      <c r="AX343" s="346"/>
      <c r="AY343" s="346"/>
      <c r="AZ343" s="346"/>
      <c r="BA343" s="346"/>
      <c r="BB343" s="346"/>
      <c r="BC343" s="346"/>
      <c r="BD343" s="346"/>
      <c r="BE343" s="346"/>
      <c r="BF343" s="346"/>
      <c r="BG343" s="346"/>
      <c r="BH343" s="346"/>
      <c r="BI343" s="346"/>
      <c r="BJ343" s="346"/>
      <c r="BK343" s="346"/>
      <c r="BL343" s="346"/>
      <c r="BM343" s="346"/>
      <c r="BN343" s="346"/>
      <c r="BO343" s="346"/>
      <c r="BP343" s="346"/>
      <c r="BQ343" s="346"/>
    </row>
    <row r="344" ht="15.75" customHeight="1">
      <c r="A344" s="346"/>
      <c r="B344" s="346"/>
      <c r="C344" s="346"/>
      <c r="D344" s="346"/>
      <c r="E344" s="346"/>
      <c r="F344" s="346"/>
      <c r="G344" s="346"/>
      <c r="H344" s="346"/>
      <c r="I344" s="346"/>
      <c r="J344" s="346"/>
      <c r="K344" s="346"/>
      <c r="L344" s="346"/>
      <c r="M344" s="346"/>
      <c r="N344" s="346"/>
      <c r="O344" s="346"/>
      <c r="P344" s="346"/>
      <c r="Q344" s="346"/>
      <c r="R344" s="346"/>
      <c r="S344" s="346"/>
      <c r="T344" s="346"/>
      <c r="U344" s="346"/>
      <c r="V344" s="346"/>
      <c r="W344" s="34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c r="AS344" s="346"/>
      <c r="AT344" s="346"/>
      <c r="AU344" s="346"/>
      <c r="AV344" s="346"/>
      <c r="AW344" s="346"/>
      <c r="AX344" s="346"/>
      <c r="AY344" s="346"/>
      <c r="AZ344" s="346"/>
      <c r="BA344" s="346"/>
      <c r="BB344" s="346"/>
      <c r="BC344" s="346"/>
      <c r="BD344" s="346"/>
      <c r="BE344" s="346"/>
      <c r="BF344" s="346"/>
      <c r="BG344" s="346"/>
      <c r="BH344" s="346"/>
      <c r="BI344" s="346"/>
      <c r="BJ344" s="346"/>
      <c r="BK344" s="346"/>
      <c r="BL344" s="346"/>
      <c r="BM344" s="346"/>
      <c r="BN344" s="346"/>
      <c r="BO344" s="346"/>
      <c r="BP344" s="346"/>
      <c r="BQ344" s="346"/>
    </row>
    <row r="345" ht="15.75" customHeight="1">
      <c r="A345" s="346"/>
      <c r="B345" s="346"/>
      <c r="C345" s="346"/>
      <c r="D345" s="346"/>
      <c r="E345" s="346"/>
      <c r="F345" s="346"/>
      <c r="G345" s="346"/>
      <c r="H345" s="346"/>
      <c r="I345" s="346"/>
      <c r="J345" s="346"/>
      <c r="K345" s="346"/>
      <c r="L345" s="346"/>
      <c r="M345" s="346"/>
      <c r="N345" s="346"/>
      <c r="O345" s="346"/>
      <c r="P345" s="346"/>
      <c r="Q345" s="346"/>
      <c r="R345" s="346"/>
      <c r="S345" s="346"/>
      <c r="T345" s="346"/>
      <c r="U345" s="346"/>
      <c r="V345" s="346"/>
      <c r="W345" s="34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c r="AS345" s="346"/>
      <c r="AT345" s="346"/>
      <c r="AU345" s="346"/>
      <c r="AV345" s="346"/>
      <c r="AW345" s="346"/>
      <c r="AX345" s="346"/>
      <c r="AY345" s="346"/>
      <c r="AZ345" s="346"/>
      <c r="BA345" s="346"/>
      <c r="BB345" s="346"/>
      <c r="BC345" s="346"/>
      <c r="BD345" s="346"/>
      <c r="BE345" s="346"/>
      <c r="BF345" s="346"/>
      <c r="BG345" s="346"/>
      <c r="BH345" s="346"/>
      <c r="BI345" s="346"/>
      <c r="BJ345" s="346"/>
      <c r="BK345" s="346"/>
      <c r="BL345" s="346"/>
      <c r="BM345" s="346"/>
      <c r="BN345" s="346"/>
      <c r="BO345" s="346"/>
      <c r="BP345" s="346"/>
      <c r="BQ345" s="346"/>
    </row>
    <row r="346" ht="15.75" customHeight="1">
      <c r="A346" s="346"/>
      <c r="B346" s="346"/>
      <c r="C346" s="346"/>
      <c r="D346" s="346"/>
      <c r="E346" s="346"/>
      <c r="F346" s="346"/>
      <c r="G346" s="346"/>
      <c r="H346" s="346"/>
      <c r="I346" s="346"/>
      <c r="J346" s="346"/>
      <c r="K346" s="346"/>
      <c r="L346" s="346"/>
      <c r="M346" s="346"/>
      <c r="N346" s="346"/>
      <c r="O346" s="346"/>
      <c r="P346" s="346"/>
      <c r="Q346" s="346"/>
      <c r="R346" s="346"/>
      <c r="S346" s="346"/>
      <c r="T346" s="346"/>
      <c r="U346" s="346"/>
      <c r="V346" s="346"/>
      <c r="W346" s="34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c r="AS346" s="346"/>
      <c r="AT346" s="346"/>
      <c r="AU346" s="346"/>
      <c r="AV346" s="346"/>
      <c r="AW346" s="346"/>
      <c r="AX346" s="346"/>
      <c r="AY346" s="346"/>
      <c r="AZ346" s="346"/>
      <c r="BA346" s="346"/>
      <c r="BB346" s="346"/>
      <c r="BC346" s="346"/>
      <c r="BD346" s="346"/>
      <c r="BE346" s="346"/>
      <c r="BF346" s="346"/>
      <c r="BG346" s="346"/>
      <c r="BH346" s="346"/>
      <c r="BI346" s="346"/>
      <c r="BJ346" s="346"/>
      <c r="BK346" s="346"/>
      <c r="BL346" s="346"/>
      <c r="BM346" s="346"/>
      <c r="BN346" s="346"/>
      <c r="BO346" s="346"/>
      <c r="BP346" s="346"/>
      <c r="BQ346" s="346"/>
    </row>
    <row r="347" ht="15.75" customHeight="1">
      <c r="A347" s="346"/>
      <c r="B347" s="346"/>
      <c r="C347" s="346"/>
      <c r="D347" s="346"/>
      <c r="E347" s="346"/>
      <c r="F347" s="346"/>
      <c r="G347" s="346"/>
      <c r="H347" s="346"/>
      <c r="I347" s="346"/>
      <c r="J347" s="346"/>
      <c r="K347" s="346"/>
      <c r="L347" s="346"/>
      <c r="M347" s="346"/>
      <c r="N347" s="346"/>
      <c r="O347" s="346"/>
      <c r="P347" s="346"/>
      <c r="Q347" s="346"/>
      <c r="R347" s="346"/>
      <c r="S347" s="346"/>
      <c r="T347" s="346"/>
      <c r="U347" s="346"/>
      <c r="V347" s="346"/>
      <c r="W347" s="34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c r="AS347" s="346"/>
      <c r="AT347" s="346"/>
      <c r="AU347" s="346"/>
      <c r="AV347" s="346"/>
      <c r="AW347" s="346"/>
      <c r="AX347" s="346"/>
      <c r="AY347" s="346"/>
      <c r="AZ347" s="346"/>
      <c r="BA347" s="346"/>
      <c r="BB347" s="346"/>
      <c r="BC347" s="346"/>
      <c r="BD347" s="346"/>
      <c r="BE347" s="346"/>
      <c r="BF347" s="346"/>
      <c r="BG347" s="346"/>
      <c r="BH347" s="346"/>
      <c r="BI347" s="346"/>
      <c r="BJ347" s="346"/>
      <c r="BK347" s="346"/>
      <c r="BL347" s="346"/>
      <c r="BM347" s="346"/>
      <c r="BN347" s="346"/>
      <c r="BO347" s="346"/>
      <c r="BP347" s="346"/>
      <c r="BQ347" s="346"/>
    </row>
    <row r="348" ht="15.75" customHeight="1">
      <c r="A348" s="346"/>
      <c r="B348" s="346"/>
      <c r="C348" s="346"/>
      <c r="D348" s="346"/>
      <c r="E348" s="346"/>
      <c r="F348" s="346"/>
      <c r="G348" s="346"/>
      <c r="H348" s="346"/>
      <c r="I348" s="346"/>
      <c r="J348" s="346"/>
      <c r="K348" s="346"/>
      <c r="L348" s="346"/>
      <c r="M348" s="346"/>
      <c r="N348" s="346"/>
      <c r="O348" s="346"/>
      <c r="P348" s="346"/>
      <c r="Q348" s="346"/>
      <c r="R348" s="346"/>
      <c r="S348" s="346"/>
      <c r="T348" s="346"/>
      <c r="U348" s="346"/>
      <c r="V348" s="346"/>
      <c r="W348" s="34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c r="AS348" s="346"/>
      <c r="AT348" s="346"/>
      <c r="AU348" s="346"/>
      <c r="AV348" s="346"/>
      <c r="AW348" s="346"/>
      <c r="AX348" s="346"/>
      <c r="AY348" s="346"/>
      <c r="AZ348" s="346"/>
      <c r="BA348" s="346"/>
      <c r="BB348" s="346"/>
      <c r="BC348" s="346"/>
      <c r="BD348" s="346"/>
      <c r="BE348" s="346"/>
      <c r="BF348" s="346"/>
      <c r="BG348" s="346"/>
      <c r="BH348" s="346"/>
      <c r="BI348" s="346"/>
      <c r="BJ348" s="346"/>
      <c r="BK348" s="346"/>
      <c r="BL348" s="346"/>
      <c r="BM348" s="346"/>
      <c r="BN348" s="346"/>
      <c r="BO348" s="346"/>
      <c r="BP348" s="346"/>
      <c r="BQ348" s="346"/>
    </row>
    <row r="349" ht="15.75" customHeight="1">
      <c r="A349" s="346"/>
      <c r="B349" s="346"/>
      <c r="C349" s="346"/>
      <c r="D349" s="346"/>
      <c r="E349" s="346"/>
      <c r="F349" s="346"/>
      <c r="G349" s="346"/>
      <c r="H349" s="346"/>
      <c r="I349" s="346"/>
      <c r="J349" s="346"/>
      <c r="K349" s="346"/>
      <c r="L349" s="346"/>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c r="AS349" s="346"/>
      <c r="AT349" s="346"/>
      <c r="AU349" s="346"/>
      <c r="AV349" s="346"/>
      <c r="AW349" s="346"/>
      <c r="AX349" s="346"/>
      <c r="AY349" s="346"/>
      <c r="AZ349" s="346"/>
      <c r="BA349" s="346"/>
      <c r="BB349" s="346"/>
      <c r="BC349" s="346"/>
      <c r="BD349" s="346"/>
      <c r="BE349" s="346"/>
      <c r="BF349" s="346"/>
      <c r="BG349" s="346"/>
      <c r="BH349" s="346"/>
      <c r="BI349" s="346"/>
      <c r="BJ349" s="346"/>
      <c r="BK349" s="346"/>
      <c r="BL349" s="346"/>
      <c r="BM349" s="346"/>
      <c r="BN349" s="346"/>
      <c r="BO349" s="346"/>
      <c r="BP349" s="346"/>
      <c r="BQ349" s="346"/>
    </row>
    <row r="350" ht="15.75" customHeight="1">
      <c r="A350" s="346"/>
      <c r="B350" s="346"/>
      <c r="C350" s="346"/>
      <c r="D350" s="346"/>
      <c r="E350" s="346"/>
      <c r="F350" s="346"/>
      <c r="G350" s="346"/>
      <c r="H350" s="346"/>
      <c r="I350" s="346"/>
      <c r="J350" s="346"/>
      <c r="K350" s="346"/>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c r="AS350" s="346"/>
      <c r="AT350" s="346"/>
      <c r="AU350" s="346"/>
      <c r="AV350" s="346"/>
      <c r="AW350" s="346"/>
      <c r="AX350" s="346"/>
      <c r="AY350" s="346"/>
      <c r="AZ350" s="346"/>
      <c r="BA350" s="346"/>
      <c r="BB350" s="346"/>
      <c r="BC350" s="346"/>
      <c r="BD350" s="346"/>
      <c r="BE350" s="346"/>
      <c r="BF350" s="346"/>
      <c r="BG350" s="346"/>
      <c r="BH350" s="346"/>
      <c r="BI350" s="346"/>
      <c r="BJ350" s="346"/>
      <c r="BK350" s="346"/>
      <c r="BL350" s="346"/>
      <c r="BM350" s="346"/>
      <c r="BN350" s="346"/>
      <c r="BO350" s="346"/>
      <c r="BP350" s="346"/>
      <c r="BQ350" s="346"/>
    </row>
    <row r="351" ht="15.75" customHeight="1">
      <c r="A351" s="346"/>
      <c r="B351" s="346"/>
      <c r="C351" s="346"/>
      <c r="D351" s="346"/>
      <c r="E351" s="346"/>
      <c r="F351" s="346"/>
      <c r="G351" s="346"/>
      <c r="H351" s="346"/>
      <c r="I351" s="346"/>
      <c r="J351" s="346"/>
      <c r="K351" s="346"/>
      <c r="L351" s="346"/>
      <c r="M351" s="346"/>
      <c r="N351" s="346"/>
      <c r="O351" s="346"/>
      <c r="P351" s="346"/>
      <c r="Q351" s="346"/>
      <c r="R351" s="346"/>
      <c r="S351" s="346"/>
      <c r="T351" s="346"/>
      <c r="U351" s="346"/>
      <c r="V351" s="346"/>
      <c r="W351" s="34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c r="AS351" s="346"/>
      <c r="AT351" s="346"/>
      <c r="AU351" s="346"/>
      <c r="AV351" s="346"/>
      <c r="AW351" s="346"/>
      <c r="AX351" s="346"/>
      <c r="AY351" s="346"/>
      <c r="AZ351" s="346"/>
      <c r="BA351" s="346"/>
      <c r="BB351" s="346"/>
      <c r="BC351" s="346"/>
      <c r="BD351" s="346"/>
      <c r="BE351" s="346"/>
      <c r="BF351" s="346"/>
      <c r="BG351" s="346"/>
      <c r="BH351" s="346"/>
      <c r="BI351" s="346"/>
      <c r="BJ351" s="346"/>
      <c r="BK351" s="346"/>
      <c r="BL351" s="346"/>
      <c r="BM351" s="346"/>
      <c r="BN351" s="346"/>
      <c r="BO351" s="346"/>
      <c r="BP351" s="346"/>
      <c r="BQ351" s="346"/>
    </row>
    <row r="352" ht="15.75" customHeight="1">
      <c r="A352" s="346"/>
      <c r="B352" s="346"/>
      <c r="C352" s="346"/>
      <c r="D352" s="346"/>
      <c r="E352" s="346"/>
      <c r="F352" s="346"/>
      <c r="G352" s="346"/>
      <c r="H352" s="346"/>
      <c r="I352" s="346"/>
      <c r="J352" s="346"/>
      <c r="K352" s="346"/>
      <c r="L352" s="346"/>
      <c r="M352" s="346"/>
      <c r="N352" s="346"/>
      <c r="O352" s="346"/>
      <c r="P352" s="346"/>
      <c r="Q352" s="346"/>
      <c r="R352" s="346"/>
      <c r="S352" s="346"/>
      <c r="T352" s="346"/>
      <c r="U352" s="346"/>
      <c r="V352" s="346"/>
      <c r="W352" s="34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c r="AS352" s="346"/>
      <c r="AT352" s="346"/>
      <c r="AU352" s="346"/>
      <c r="AV352" s="346"/>
      <c r="AW352" s="346"/>
      <c r="AX352" s="346"/>
      <c r="AY352" s="346"/>
      <c r="AZ352" s="346"/>
      <c r="BA352" s="346"/>
      <c r="BB352" s="346"/>
      <c r="BC352" s="346"/>
      <c r="BD352" s="346"/>
      <c r="BE352" s="346"/>
      <c r="BF352" s="346"/>
      <c r="BG352" s="346"/>
      <c r="BH352" s="346"/>
      <c r="BI352" s="346"/>
      <c r="BJ352" s="346"/>
      <c r="BK352" s="346"/>
      <c r="BL352" s="346"/>
      <c r="BM352" s="346"/>
      <c r="BN352" s="346"/>
      <c r="BO352" s="346"/>
      <c r="BP352" s="346"/>
      <c r="BQ352" s="346"/>
    </row>
    <row r="353" ht="15.75" customHeight="1">
      <c r="A353" s="346"/>
      <c r="B353" s="346"/>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c r="AS353" s="346"/>
      <c r="AT353" s="346"/>
      <c r="AU353" s="346"/>
      <c r="AV353" s="346"/>
      <c r="AW353" s="346"/>
      <c r="AX353" s="346"/>
      <c r="AY353" s="346"/>
      <c r="AZ353" s="346"/>
      <c r="BA353" s="346"/>
      <c r="BB353" s="346"/>
      <c r="BC353" s="346"/>
      <c r="BD353" s="346"/>
      <c r="BE353" s="346"/>
      <c r="BF353" s="346"/>
      <c r="BG353" s="346"/>
      <c r="BH353" s="346"/>
      <c r="BI353" s="346"/>
      <c r="BJ353" s="346"/>
      <c r="BK353" s="346"/>
      <c r="BL353" s="346"/>
      <c r="BM353" s="346"/>
      <c r="BN353" s="346"/>
      <c r="BO353" s="346"/>
      <c r="BP353" s="346"/>
      <c r="BQ353" s="346"/>
    </row>
    <row r="354" ht="15.75" customHeight="1">
      <c r="A354" s="346"/>
      <c r="B354" s="346"/>
      <c r="C354" s="346"/>
      <c r="D354" s="346"/>
      <c r="E354" s="346"/>
      <c r="F354" s="346"/>
      <c r="G354" s="346"/>
      <c r="H354" s="346"/>
      <c r="I354" s="346"/>
      <c r="J354" s="346"/>
      <c r="K354" s="346"/>
      <c r="L354" s="346"/>
      <c r="M354" s="346"/>
      <c r="N354" s="346"/>
      <c r="O354" s="346"/>
      <c r="P354" s="346"/>
      <c r="Q354" s="346"/>
      <c r="R354" s="346"/>
      <c r="S354" s="346"/>
      <c r="T354" s="346"/>
      <c r="U354" s="346"/>
      <c r="V354" s="346"/>
      <c r="W354" s="34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c r="AS354" s="346"/>
      <c r="AT354" s="346"/>
      <c r="AU354" s="346"/>
      <c r="AV354" s="346"/>
      <c r="AW354" s="346"/>
      <c r="AX354" s="346"/>
      <c r="AY354" s="346"/>
      <c r="AZ354" s="346"/>
      <c r="BA354" s="346"/>
      <c r="BB354" s="346"/>
      <c r="BC354" s="346"/>
      <c r="BD354" s="346"/>
      <c r="BE354" s="346"/>
      <c r="BF354" s="346"/>
      <c r="BG354" s="346"/>
      <c r="BH354" s="346"/>
      <c r="BI354" s="346"/>
      <c r="BJ354" s="346"/>
      <c r="BK354" s="346"/>
      <c r="BL354" s="346"/>
      <c r="BM354" s="346"/>
      <c r="BN354" s="346"/>
      <c r="BO354" s="346"/>
      <c r="BP354" s="346"/>
      <c r="BQ354" s="346"/>
    </row>
    <row r="355" ht="15.75" customHeight="1">
      <c r="A355" s="346"/>
      <c r="B355" s="346"/>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c r="AS355" s="346"/>
      <c r="AT355" s="346"/>
      <c r="AU355" s="346"/>
      <c r="AV355" s="346"/>
      <c r="AW355" s="346"/>
      <c r="AX355" s="346"/>
      <c r="AY355" s="346"/>
      <c r="AZ355" s="346"/>
      <c r="BA355" s="346"/>
      <c r="BB355" s="346"/>
      <c r="BC355" s="346"/>
      <c r="BD355" s="346"/>
      <c r="BE355" s="346"/>
      <c r="BF355" s="346"/>
      <c r="BG355" s="346"/>
      <c r="BH355" s="346"/>
      <c r="BI355" s="346"/>
      <c r="BJ355" s="346"/>
      <c r="BK355" s="346"/>
      <c r="BL355" s="346"/>
      <c r="BM355" s="346"/>
      <c r="BN355" s="346"/>
      <c r="BO355" s="346"/>
      <c r="BP355" s="346"/>
      <c r="BQ355" s="346"/>
    </row>
    <row r="356" ht="15.75" customHeight="1">
      <c r="A356" s="346"/>
      <c r="B356" s="346"/>
      <c r="C356" s="346"/>
      <c r="D356" s="346"/>
      <c r="E356" s="346"/>
      <c r="F356" s="346"/>
      <c r="G356" s="346"/>
      <c r="H356" s="346"/>
      <c r="I356" s="346"/>
      <c r="J356" s="346"/>
      <c r="K356" s="346"/>
      <c r="L356" s="346"/>
      <c r="M356" s="346"/>
      <c r="N356" s="346"/>
      <c r="O356" s="346"/>
      <c r="P356" s="346"/>
      <c r="Q356" s="346"/>
      <c r="R356" s="346"/>
      <c r="S356" s="346"/>
      <c r="T356" s="346"/>
      <c r="U356" s="346"/>
      <c r="V356" s="346"/>
      <c r="W356" s="34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c r="AS356" s="346"/>
      <c r="AT356" s="346"/>
      <c r="AU356" s="346"/>
      <c r="AV356" s="346"/>
      <c r="AW356" s="346"/>
      <c r="AX356" s="346"/>
      <c r="AY356" s="346"/>
      <c r="AZ356" s="346"/>
      <c r="BA356" s="346"/>
      <c r="BB356" s="346"/>
      <c r="BC356" s="346"/>
      <c r="BD356" s="346"/>
      <c r="BE356" s="346"/>
      <c r="BF356" s="346"/>
      <c r="BG356" s="346"/>
      <c r="BH356" s="346"/>
      <c r="BI356" s="346"/>
      <c r="BJ356" s="346"/>
      <c r="BK356" s="346"/>
      <c r="BL356" s="346"/>
      <c r="BM356" s="346"/>
      <c r="BN356" s="346"/>
      <c r="BO356" s="346"/>
      <c r="BP356" s="346"/>
      <c r="BQ356" s="346"/>
    </row>
    <row r="357" ht="15.75" customHeight="1">
      <c r="A357" s="346"/>
      <c r="B357" s="346"/>
      <c r="C357" s="346"/>
      <c r="D357" s="346"/>
      <c r="E357" s="346"/>
      <c r="F357" s="346"/>
      <c r="G357" s="346"/>
      <c r="H357" s="346"/>
      <c r="I357" s="346"/>
      <c r="J357" s="346"/>
      <c r="K357" s="346"/>
      <c r="L357" s="346"/>
      <c r="M357" s="346"/>
      <c r="N357" s="346"/>
      <c r="O357" s="346"/>
      <c r="P357" s="346"/>
      <c r="Q357" s="346"/>
      <c r="R357" s="346"/>
      <c r="S357" s="346"/>
      <c r="T357" s="346"/>
      <c r="U357" s="346"/>
      <c r="V357" s="346"/>
      <c r="W357" s="34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c r="AS357" s="346"/>
      <c r="AT357" s="346"/>
      <c r="AU357" s="346"/>
      <c r="AV357" s="346"/>
      <c r="AW357" s="346"/>
      <c r="AX357" s="346"/>
      <c r="AY357" s="346"/>
      <c r="AZ357" s="346"/>
      <c r="BA357" s="346"/>
      <c r="BB357" s="346"/>
      <c r="BC357" s="346"/>
      <c r="BD357" s="346"/>
      <c r="BE357" s="346"/>
      <c r="BF357" s="346"/>
      <c r="BG357" s="346"/>
      <c r="BH357" s="346"/>
      <c r="BI357" s="346"/>
      <c r="BJ357" s="346"/>
      <c r="BK357" s="346"/>
      <c r="BL357" s="346"/>
      <c r="BM357" s="346"/>
      <c r="BN357" s="346"/>
      <c r="BO357" s="346"/>
      <c r="BP357" s="346"/>
      <c r="BQ357" s="346"/>
    </row>
    <row r="358" ht="15.75" customHeight="1">
      <c r="A358" s="346"/>
      <c r="B358" s="346"/>
      <c r="C358" s="346"/>
      <c r="D358" s="346"/>
      <c r="E358" s="346"/>
      <c r="F358" s="346"/>
      <c r="G358" s="346"/>
      <c r="H358" s="346"/>
      <c r="I358" s="346"/>
      <c r="J358" s="346"/>
      <c r="K358" s="346"/>
      <c r="L358" s="346"/>
      <c r="M358" s="346"/>
      <c r="N358" s="346"/>
      <c r="O358" s="346"/>
      <c r="P358" s="346"/>
      <c r="Q358" s="346"/>
      <c r="R358" s="346"/>
      <c r="S358" s="346"/>
      <c r="T358" s="346"/>
      <c r="U358" s="346"/>
      <c r="V358" s="346"/>
      <c r="W358" s="34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c r="AS358" s="346"/>
      <c r="AT358" s="346"/>
      <c r="AU358" s="346"/>
      <c r="AV358" s="346"/>
      <c r="AW358" s="346"/>
      <c r="AX358" s="346"/>
      <c r="AY358" s="346"/>
      <c r="AZ358" s="346"/>
      <c r="BA358" s="346"/>
      <c r="BB358" s="346"/>
      <c r="BC358" s="346"/>
      <c r="BD358" s="346"/>
      <c r="BE358" s="346"/>
      <c r="BF358" s="346"/>
      <c r="BG358" s="346"/>
      <c r="BH358" s="346"/>
      <c r="BI358" s="346"/>
      <c r="BJ358" s="346"/>
      <c r="BK358" s="346"/>
      <c r="BL358" s="346"/>
      <c r="BM358" s="346"/>
      <c r="BN358" s="346"/>
      <c r="BO358" s="346"/>
      <c r="BP358" s="346"/>
      <c r="BQ358" s="346"/>
    </row>
    <row r="359" ht="15.75" customHeight="1">
      <c r="A359" s="346"/>
      <c r="B359" s="346"/>
      <c r="C359" s="346"/>
      <c r="D359" s="346"/>
      <c r="E359" s="346"/>
      <c r="F359" s="346"/>
      <c r="G359" s="346"/>
      <c r="H359" s="346"/>
      <c r="I359" s="346"/>
      <c r="J359" s="346"/>
      <c r="K359" s="346"/>
      <c r="L359" s="346"/>
      <c r="M359" s="346"/>
      <c r="N359" s="346"/>
      <c r="O359" s="346"/>
      <c r="P359" s="346"/>
      <c r="Q359" s="346"/>
      <c r="R359" s="346"/>
      <c r="S359" s="346"/>
      <c r="T359" s="346"/>
      <c r="U359" s="346"/>
      <c r="V359" s="346"/>
      <c r="W359" s="34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c r="AS359" s="346"/>
      <c r="AT359" s="346"/>
      <c r="AU359" s="346"/>
      <c r="AV359" s="346"/>
      <c r="AW359" s="346"/>
      <c r="AX359" s="346"/>
      <c r="AY359" s="346"/>
      <c r="AZ359" s="346"/>
      <c r="BA359" s="346"/>
      <c r="BB359" s="346"/>
      <c r="BC359" s="346"/>
      <c r="BD359" s="346"/>
      <c r="BE359" s="346"/>
      <c r="BF359" s="346"/>
      <c r="BG359" s="346"/>
      <c r="BH359" s="346"/>
      <c r="BI359" s="346"/>
      <c r="BJ359" s="346"/>
      <c r="BK359" s="346"/>
      <c r="BL359" s="346"/>
      <c r="BM359" s="346"/>
      <c r="BN359" s="346"/>
      <c r="BO359" s="346"/>
      <c r="BP359" s="346"/>
      <c r="BQ359" s="346"/>
    </row>
    <row r="360" ht="15.75" customHeight="1">
      <c r="A360" s="346"/>
      <c r="B360" s="346"/>
      <c r="C360" s="346"/>
      <c r="D360" s="346"/>
      <c r="E360" s="346"/>
      <c r="F360" s="346"/>
      <c r="G360" s="346"/>
      <c r="H360" s="346"/>
      <c r="I360" s="346"/>
      <c r="J360" s="346"/>
      <c r="K360" s="346"/>
      <c r="L360" s="346"/>
      <c r="M360" s="346"/>
      <c r="N360" s="346"/>
      <c r="O360" s="346"/>
      <c r="P360" s="346"/>
      <c r="Q360" s="346"/>
      <c r="R360" s="346"/>
      <c r="S360" s="346"/>
      <c r="T360" s="346"/>
      <c r="U360" s="346"/>
      <c r="V360" s="346"/>
      <c r="W360" s="346"/>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c r="AS360" s="346"/>
      <c r="AT360" s="346"/>
      <c r="AU360" s="346"/>
      <c r="AV360" s="346"/>
      <c r="AW360" s="346"/>
      <c r="AX360" s="346"/>
      <c r="AY360" s="346"/>
      <c r="AZ360" s="346"/>
      <c r="BA360" s="346"/>
      <c r="BB360" s="346"/>
      <c r="BC360" s="346"/>
      <c r="BD360" s="346"/>
      <c r="BE360" s="346"/>
      <c r="BF360" s="346"/>
      <c r="BG360" s="346"/>
      <c r="BH360" s="346"/>
      <c r="BI360" s="346"/>
      <c r="BJ360" s="346"/>
      <c r="BK360" s="346"/>
      <c r="BL360" s="346"/>
      <c r="BM360" s="346"/>
      <c r="BN360" s="346"/>
      <c r="BO360" s="346"/>
      <c r="BP360" s="346"/>
      <c r="BQ360" s="346"/>
    </row>
    <row r="361" ht="15.75" customHeight="1">
      <c r="A361" s="346"/>
      <c r="B361" s="346"/>
      <c r="C361" s="346"/>
      <c r="D361" s="346"/>
      <c r="E361" s="346"/>
      <c r="F361" s="346"/>
      <c r="G361" s="346"/>
      <c r="H361" s="346"/>
      <c r="I361" s="346"/>
      <c r="J361" s="346"/>
      <c r="K361" s="346"/>
      <c r="L361" s="346"/>
      <c r="M361" s="346"/>
      <c r="N361" s="346"/>
      <c r="O361" s="346"/>
      <c r="P361" s="346"/>
      <c r="Q361" s="346"/>
      <c r="R361" s="346"/>
      <c r="S361" s="346"/>
      <c r="T361" s="346"/>
      <c r="U361" s="346"/>
      <c r="V361" s="346"/>
      <c r="W361" s="346"/>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c r="AS361" s="346"/>
      <c r="AT361" s="346"/>
      <c r="AU361" s="346"/>
      <c r="AV361" s="346"/>
      <c r="AW361" s="346"/>
      <c r="AX361" s="346"/>
      <c r="AY361" s="346"/>
      <c r="AZ361" s="346"/>
      <c r="BA361" s="346"/>
      <c r="BB361" s="346"/>
      <c r="BC361" s="346"/>
      <c r="BD361" s="346"/>
      <c r="BE361" s="346"/>
      <c r="BF361" s="346"/>
      <c r="BG361" s="346"/>
      <c r="BH361" s="346"/>
      <c r="BI361" s="346"/>
      <c r="BJ361" s="346"/>
      <c r="BK361" s="346"/>
      <c r="BL361" s="346"/>
      <c r="BM361" s="346"/>
      <c r="BN361" s="346"/>
      <c r="BO361" s="346"/>
      <c r="BP361" s="346"/>
      <c r="BQ361" s="346"/>
    </row>
    <row r="362" ht="15.75" customHeight="1">
      <c r="A362" s="346"/>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c r="AS362" s="346"/>
      <c r="AT362" s="346"/>
      <c r="AU362" s="346"/>
      <c r="AV362" s="346"/>
      <c r="AW362" s="346"/>
      <c r="AX362" s="346"/>
      <c r="AY362" s="346"/>
      <c r="AZ362" s="346"/>
      <c r="BA362" s="346"/>
      <c r="BB362" s="346"/>
      <c r="BC362" s="346"/>
      <c r="BD362" s="346"/>
      <c r="BE362" s="346"/>
      <c r="BF362" s="346"/>
      <c r="BG362" s="346"/>
      <c r="BH362" s="346"/>
      <c r="BI362" s="346"/>
      <c r="BJ362" s="346"/>
      <c r="BK362" s="346"/>
      <c r="BL362" s="346"/>
      <c r="BM362" s="346"/>
      <c r="BN362" s="346"/>
      <c r="BO362" s="346"/>
      <c r="BP362" s="346"/>
      <c r="BQ362" s="346"/>
    </row>
    <row r="363" ht="15.75" customHeight="1">
      <c r="A363" s="346"/>
      <c r="B363" s="346"/>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c r="AS363" s="346"/>
      <c r="AT363" s="346"/>
      <c r="AU363" s="346"/>
      <c r="AV363" s="346"/>
      <c r="AW363" s="346"/>
      <c r="AX363" s="346"/>
      <c r="AY363" s="346"/>
      <c r="AZ363" s="346"/>
      <c r="BA363" s="346"/>
      <c r="BB363" s="346"/>
      <c r="BC363" s="346"/>
      <c r="BD363" s="346"/>
      <c r="BE363" s="346"/>
      <c r="BF363" s="346"/>
      <c r="BG363" s="346"/>
      <c r="BH363" s="346"/>
      <c r="BI363" s="346"/>
      <c r="BJ363" s="346"/>
      <c r="BK363" s="346"/>
      <c r="BL363" s="346"/>
      <c r="BM363" s="346"/>
      <c r="BN363" s="346"/>
      <c r="BO363" s="346"/>
      <c r="BP363" s="346"/>
      <c r="BQ363" s="346"/>
    </row>
    <row r="364" ht="15.75" customHeight="1">
      <c r="A364" s="346"/>
      <c r="B364" s="346"/>
      <c r="C364" s="346"/>
      <c r="D364" s="346"/>
      <c r="E364" s="346"/>
      <c r="F364" s="346"/>
      <c r="G364" s="346"/>
      <c r="H364" s="346"/>
      <c r="I364" s="346"/>
      <c r="J364" s="346"/>
      <c r="K364" s="346"/>
      <c r="L364" s="346"/>
      <c r="M364" s="346"/>
      <c r="N364" s="346"/>
      <c r="O364" s="346"/>
      <c r="P364" s="346"/>
      <c r="Q364" s="346"/>
      <c r="R364" s="346"/>
      <c r="S364" s="346"/>
      <c r="T364" s="346"/>
      <c r="U364" s="346"/>
      <c r="V364" s="346"/>
      <c r="W364" s="346"/>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c r="AS364" s="346"/>
      <c r="AT364" s="346"/>
      <c r="AU364" s="346"/>
      <c r="AV364" s="346"/>
      <c r="AW364" s="346"/>
      <c r="AX364" s="346"/>
      <c r="AY364" s="346"/>
      <c r="AZ364" s="346"/>
      <c r="BA364" s="346"/>
      <c r="BB364" s="346"/>
      <c r="BC364" s="346"/>
      <c r="BD364" s="346"/>
      <c r="BE364" s="346"/>
      <c r="BF364" s="346"/>
      <c r="BG364" s="346"/>
      <c r="BH364" s="346"/>
      <c r="BI364" s="346"/>
      <c r="BJ364" s="346"/>
      <c r="BK364" s="346"/>
      <c r="BL364" s="346"/>
      <c r="BM364" s="346"/>
      <c r="BN364" s="346"/>
      <c r="BO364" s="346"/>
      <c r="BP364" s="346"/>
      <c r="BQ364" s="346"/>
    </row>
    <row r="365" ht="15.75" customHeight="1">
      <c r="A365" s="346"/>
      <c r="B365" s="346"/>
      <c r="C365" s="346"/>
      <c r="D365" s="346"/>
      <c r="E365" s="346"/>
      <c r="F365" s="346"/>
      <c r="G365" s="346"/>
      <c r="H365" s="346"/>
      <c r="I365" s="346"/>
      <c r="J365" s="346"/>
      <c r="K365" s="346"/>
      <c r="L365" s="346"/>
      <c r="M365" s="346"/>
      <c r="N365" s="346"/>
      <c r="O365" s="346"/>
      <c r="P365" s="346"/>
      <c r="Q365" s="346"/>
      <c r="R365" s="346"/>
      <c r="S365" s="346"/>
      <c r="T365" s="346"/>
      <c r="U365" s="346"/>
      <c r="V365" s="346"/>
      <c r="W365" s="346"/>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c r="AS365" s="346"/>
      <c r="AT365" s="346"/>
      <c r="AU365" s="346"/>
      <c r="AV365" s="346"/>
      <c r="AW365" s="346"/>
      <c r="AX365" s="346"/>
      <c r="AY365" s="346"/>
      <c r="AZ365" s="346"/>
      <c r="BA365" s="346"/>
      <c r="BB365" s="346"/>
      <c r="BC365" s="346"/>
      <c r="BD365" s="346"/>
      <c r="BE365" s="346"/>
      <c r="BF365" s="346"/>
      <c r="BG365" s="346"/>
      <c r="BH365" s="346"/>
      <c r="BI365" s="346"/>
      <c r="BJ365" s="346"/>
      <c r="BK365" s="346"/>
      <c r="BL365" s="346"/>
      <c r="BM365" s="346"/>
      <c r="BN365" s="346"/>
      <c r="BO365" s="346"/>
      <c r="BP365" s="346"/>
      <c r="BQ365" s="346"/>
    </row>
    <row r="366" ht="15.75" customHeight="1">
      <c r="A366" s="346"/>
      <c r="B366" s="346"/>
      <c r="C366" s="346"/>
      <c r="D366" s="346"/>
      <c r="E366" s="346"/>
      <c r="F366" s="346"/>
      <c r="G366" s="346"/>
      <c r="H366" s="346"/>
      <c r="I366" s="346"/>
      <c r="J366" s="346"/>
      <c r="K366" s="346"/>
      <c r="L366" s="346"/>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c r="AS366" s="346"/>
      <c r="AT366" s="346"/>
      <c r="AU366" s="346"/>
      <c r="AV366" s="346"/>
      <c r="AW366" s="346"/>
      <c r="AX366" s="346"/>
      <c r="AY366" s="346"/>
      <c r="AZ366" s="346"/>
      <c r="BA366" s="346"/>
      <c r="BB366" s="346"/>
      <c r="BC366" s="346"/>
      <c r="BD366" s="346"/>
      <c r="BE366" s="346"/>
      <c r="BF366" s="346"/>
      <c r="BG366" s="346"/>
      <c r="BH366" s="346"/>
      <c r="BI366" s="346"/>
      <c r="BJ366" s="346"/>
      <c r="BK366" s="346"/>
      <c r="BL366" s="346"/>
      <c r="BM366" s="346"/>
      <c r="BN366" s="346"/>
      <c r="BO366" s="346"/>
      <c r="BP366" s="346"/>
      <c r="BQ366" s="346"/>
    </row>
    <row r="367" ht="15.75" customHeight="1">
      <c r="A367" s="346"/>
      <c r="B367" s="346"/>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c r="AS367" s="346"/>
      <c r="AT367" s="346"/>
      <c r="AU367" s="346"/>
      <c r="AV367" s="346"/>
      <c r="AW367" s="346"/>
      <c r="AX367" s="346"/>
      <c r="AY367" s="346"/>
      <c r="AZ367" s="346"/>
      <c r="BA367" s="346"/>
      <c r="BB367" s="346"/>
      <c r="BC367" s="346"/>
      <c r="BD367" s="346"/>
      <c r="BE367" s="346"/>
      <c r="BF367" s="346"/>
      <c r="BG367" s="346"/>
      <c r="BH367" s="346"/>
      <c r="BI367" s="346"/>
      <c r="BJ367" s="346"/>
      <c r="BK367" s="346"/>
      <c r="BL367" s="346"/>
      <c r="BM367" s="346"/>
      <c r="BN367" s="346"/>
      <c r="BO367" s="346"/>
      <c r="BP367" s="346"/>
      <c r="BQ367" s="346"/>
    </row>
    <row r="368" ht="15.75" customHeight="1">
      <c r="A368" s="346"/>
      <c r="B368" s="346"/>
      <c r="C368" s="346"/>
      <c r="D368" s="346"/>
      <c r="E368" s="346"/>
      <c r="F368" s="346"/>
      <c r="G368" s="346"/>
      <c r="H368" s="346"/>
      <c r="I368" s="346"/>
      <c r="J368" s="346"/>
      <c r="K368" s="346"/>
      <c r="L368" s="346"/>
      <c r="M368" s="346"/>
      <c r="N368" s="346"/>
      <c r="O368" s="346"/>
      <c r="P368" s="346"/>
      <c r="Q368" s="346"/>
      <c r="R368" s="346"/>
      <c r="S368" s="346"/>
      <c r="T368" s="346"/>
      <c r="U368" s="346"/>
      <c r="V368" s="346"/>
      <c r="W368" s="34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c r="AS368" s="346"/>
      <c r="AT368" s="346"/>
      <c r="AU368" s="346"/>
      <c r="AV368" s="346"/>
      <c r="AW368" s="346"/>
      <c r="AX368" s="346"/>
      <c r="AY368" s="346"/>
      <c r="AZ368" s="346"/>
      <c r="BA368" s="346"/>
      <c r="BB368" s="346"/>
      <c r="BC368" s="346"/>
      <c r="BD368" s="346"/>
      <c r="BE368" s="346"/>
      <c r="BF368" s="346"/>
      <c r="BG368" s="346"/>
      <c r="BH368" s="346"/>
      <c r="BI368" s="346"/>
      <c r="BJ368" s="346"/>
      <c r="BK368" s="346"/>
      <c r="BL368" s="346"/>
      <c r="BM368" s="346"/>
      <c r="BN368" s="346"/>
      <c r="BO368" s="346"/>
      <c r="BP368" s="346"/>
      <c r="BQ368" s="346"/>
    </row>
    <row r="369" ht="15.75" customHeight="1">
      <c r="A369" s="346"/>
      <c r="B369" s="346"/>
      <c r="C369" s="346"/>
      <c r="D369" s="346"/>
      <c r="E369" s="346"/>
      <c r="F369" s="346"/>
      <c r="G369" s="346"/>
      <c r="H369" s="346"/>
      <c r="I369" s="346"/>
      <c r="J369" s="346"/>
      <c r="K369" s="346"/>
      <c r="L369" s="346"/>
      <c r="M369" s="346"/>
      <c r="N369" s="346"/>
      <c r="O369" s="346"/>
      <c r="P369" s="346"/>
      <c r="Q369" s="346"/>
      <c r="R369" s="346"/>
      <c r="S369" s="346"/>
      <c r="T369" s="346"/>
      <c r="U369" s="346"/>
      <c r="V369" s="346"/>
      <c r="W369" s="34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c r="AS369" s="346"/>
      <c r="AT369" s="346"/>
      <c r="AU369" s="346"/>
      <c r="AV369" s="346"/>
      <c r="AW369" s="346"/>
      <c r="AX369" s="346"/>
      <c r="AY369" s="346"/>
      <c r="AZ369" s="346"/>
      <c r="BA369" s="346"/>
      <c r="BB369" s="346"/>
      <c r="BC369" s="346"/>
      <c r="BD369" s="346"/>
      <c r="BE369" s="346"/>
      <c r="BF369" s="346"/>
      <c r="BG369" s="346"/>
      <c r="BH369" s="346"/>
      <c r="BI369" s="346"/>
      <c r="BJ369" s="346"/>
      <c r="BK369" s="346"/>
      <c r="BL369" s="346"/>
      <c r="BM369" s="346"/>
      <c r="BN369" s="346"/>
      <c r="BO369" s="346"/>
      <c r="BP369" s="346"/>
      <c r="BQ369" s="346"/>
    </row>
    <row r="370" ht="15.75" customHeight="1">
      <c r="A370" s="346"/>
      <c r="B370" s="346"/>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c r="AS370" s="346"/>
      <c r="AT370" s="346"/>
      <c r="AU370" s="346"/>
      <c r="AV370" s="346"/>
      <c r="AW370" s="346"/>
      <c r="AX370" s="346"/>
      <c r="AY370" s="346"/>
      <c r="AZ370" s="346"/>
      <c r="BA370" s="346"/>
      <c r="BB370" s="346"/>
      <c r="BC370" s="346"/>
      <c r="BD370" s="346"/>
      <c r="BE370" s="346"/>
      <c r="BF370" s="346"/>
      <c r="BG370" s="346"/>
      <c r="BH370" s="346"/>
      <c r="BI370" s="346"/>
      <c r="BJ370" s="346"/>
      <c r="BK370" s="346"/>
      <c r="BL370" s="346"/>
      <c r="BM370" s="346"/>
      <c r="BN370" s="346"/>
      <c r="BO370" s="346"/>
      <c r="BP370" s="346"/>
      <c r="BQ370" s="346"/>
    </row>
    <row r="371" ht="15.75" customHeight="1">
      <c r="A371" s="346"/>
      <c r="B371" s="346"/>
      <c r="C371" s="346"/>
      <c r="D371" s="346"/>
      <c r="E371" s="346"/>
      <c r="F371" s="346"/>
      <c r="G371" s="346"/>
      <c r="H371" s="346"/>
      <c r="I371" s="346"/>
      <c r="J371" s="346"/>
      <c r="K371" s="346"/>
      <c r="L371" s="346"/>
      <c r="M371" s="346"/>
      <c r="N371" s="346"/>
      <c r="O371" s="346"/>
      <c r="P371" s="346"/>
      <c r="Q371" s="346"/>
      <c r="R371" s="346"/>
      <c r="S371" s="346"/>
      <c r="T371" s="346"/>
      <c r="U371" s="346"/>
      <c r="V371" s="346"/>
      <c r="W371" s="34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c r="AS371" s="346"/>
      <c r="AT371" s="346"/>
      <c r="AU371" s="346"/>
      <c r="AV371" s="346"/>
      <c r="AW371" s="346"/>
      <c r="AX371" s="346"/>
      <c r="AY371" s="346"/>
      <c r="AZ371" s="346"/>
      <c r="BA371" s="346"/>
      <c r="BB371" s="346"/>
      <c r="BC371" s="346"/>
      <c r="BD371" s="346"/>
      <c r="BE371" s="346"/>
      <c r="BF371" s="346"/>
      <c r="BG371" s="346"/>
      <c r="BH371" s="346"/>
      <c r="BI371" s="346"/>
      <c r="BJ371" s="346"/>
      <c r="BK371" s="346"/>
      <c r="BL371" s="346"/>
      <c r="BM371" s="346"/>
      <c r="BN371" s="346"/>
      <c r="BO371" s="346"/>
      <c r="BP371" s="346"/>
      <c r="BQ371" s="346"/>
    </row>
    <row r="372" ht="15.75" customHeight="1">
      <c r="A372" s="346"/>
      <c r="B372" s="346"/>
      <c r="C372" s="346"/>
      <c r="D372" s="346"/>
      <c r="E372" s="346"/>
      <c r="F372" s="346"/>
      <c r="G372" s="346"/>
      <c r="H372" s="346"/>
      <c r="I372" s="346"/>
      <c r="J372" s="346"/>
      <c r="K372" s="346"/>
      <c r="L372" s="346"/>
      <c r="M372" s="346"/>
      <c r="N372" s="346"/>
      <c r="O372" s="346"/>
      <c r="P372" s="346"/>
      <c r="Q372" s="346"/>
      <c r="R372" s="346"/>
      <c r="S372" s="346"/>
      <c r="T372" s="346"/>
      <c r="U372" s="346"/>
      <c r="V372" s="346"/>
      <c r="W372" s="34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c r="AS372" s="346"/>
      <c r="AT372" s="346"/>
      <c r="AU372" s="346"/>
      <c r="AV372" s="346"/>
      <c r="AW372" s="346"/>
      <c r="AX372" s="346"/>
      <c r="AY372" s="346"/>
      <c r="AZ372" s="346"/>
      <c r="BA372" s="346"/>
      <c r="BB372" s="346"/>
      <c r="BC372" s="346"/>
      <c r="BD372" s="346"/>
      <c r="BE372" s="346"/>
      <c r="BF372" s="346"/>
      <c r="BG372" s="346"/>
      <c r="BH372" s="346"/>
      <c r="BI372" s="346"/>
      <c r="BJ372" s="346"/>
      <c r="BK372" s="346"/>
      <c r="BL372" s="346"/>
      <c r="BM372" s="346"/>
      <c r="BN372" s="346"/>
      <c r="BO372" s="346"/>
      <c r="BP372" s="346"/>
      <c r="BQ372" s="346"/>
    </row>
    <row r="373" ht="15.75" customHeight="1">
      <c r="A373" s="346"/>
      <c r="B373" s="346"/>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c r="AS373" s="346"/>
      <c r="AT373" s="346"/>
      <c r="AU373" s="346"/>
      <c r="AV373" s="346"/>
      <c r="AW373" s="346"/>
      <c r="AX373" s="346"/>
      <c r="AY373" s="346"/>
      <c r="AZ373" s="346"/>
      <c r="BA373" s="346"/>
      <c r="BB373" s="346"/>
      <c r="BC373" s="346"/>
      <c r="BD373" s="346"/>
      <c r="BE373" s="346"/>
      <c r="BF373" s="346"/>
      <c r="BG373" s="346"/>
      <c r="BH373" s="346"/>
      <c r="BI373" s="346"/>
      <c r="BJ373" s="346"/>
      <c r="BK373" s="346"/>
      <c r="BL373" s="346"/>
      <c r="BM373" s="346"/>
      <c r="BN373" s="346"/>
      <c r="BO373" s="346"/>
      <c r="BP373" s="346"/>
      <c r="BQ373" s="346"/>
    </row>
    <row r="374" ht="15.75" customHeight="1">
      <c r="A374" s="346"/>
      <c r="B374" s="346"/>
      <c r="C374" s="346"/>
      <c r="D374" s="346"/>
      <c r="E374" s="346"/>
      <c r="F374" s="346"/>
      <c r="G374" s="346"/>
      <c r="H374" s="346"/>
      <c r="I374" s="346"/>
      <c r="J374" s="346"/>
      <c r="K374" s="346"/>
      <c r="L374" s="346"/>
      <c r="M374" s="346"/>
      <c r="N374" s="346"/>
      <c r="O374" s="346"/>
      <c r="P374" s="346"/>
      <c r="Q374" s="346"/>
      <c r="R374" s="346"/>
      <c r="S374" s="346"/>
      <c r="T374" s="346"/>
      <c r="U374" s="346"/>
      <c r="V374" s="346"/>
      <c r="W374" s="34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c r="AS374" s="346"/>
      <c r="AT374" s="346"/>
      <c r="AU374" s="346"/>
      <c r="AV374" s="346"/>
      <c r="AW374" s="346"/>
      <c r="AX374" s="346"/>
      <c r="AY374" s="346"/>
      <c r="AZ374" s="346"/>
      <c r="BA374" s="346"/>
      <c r="BB374" s="346"/>
      <c r="BC374" s="346"/>
      <c r="BD374" s="346"/>
      <c r="BE374" s="346"/>
      <c r="BF374" s="346"/>
      <c r="BG374" s="346"/>
      <c r="BH374" s="346"/>
      <c r="BI374" s="346"/>
      <c r="BJ374" s="346"/>
      <c r="BK374" s="346"/>
      <c r="BL374" s="346"/>
      <c r="BM374" s="346"/>
      <c r="BN374" s="346"/>
      <c r="BO374" s="346"/>
      <c r="BP374" s="346"/>
      <c r="BQ374" s="346"/>
    </row>
    <row r="375" ht="15.75" customHeight="1">
      <c r="A375" s="346"/>
      <c r="B375" s="346"/>
      <c r="C375" s="346"/>
      <c r="D375" s="346"/>
      <c r="E375" s="346"/>
      <c r="F375" s="346"/>
      <c r="G375" s="346"/>
      <c r="H375" s="346"/>
      <c r="I375" s="346"/>
      <c r="J375" s="346"/>
      <c r="K375" s="346"/>
      <c r="L375" s="346"/>
      <c r="M375" s="346"/>
      <c r="N375" s="346"/>
      <c r="O375" s="346"/>
      <c r="P375" s="346"/>
      <c r="Q375" s="346"/>
      <c r="R375" s="346"/>
      <c r="S375" s="346"/>
      <c r="T375" s="346"/>
      <c r="U375" s="346"/>
      <c r="V375" s="346"/>
      <c r="W375" s="34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c r="AS375" s="346"/>
      <c r="AT375" s="346"/>
      <c r="AU375" s="346"/>
      <c r="AV375" s="346"/>
      <c r="AW375" s="346"/>
      <c r="AX375" s="346"/>
      <c r="AY375" s="346"/>
      <c r="AZ375" s="346"/>
      <c r="BA375" s="346"/>
      <c r="BB375" s="346"/>
      <c r="BC375" s="346"/>
      <c r="BD375" s="346"/>
      <c r="BE375" s="346"/>
      <c r="BF375" s="346"/>
      <c r="BG375" s="346"/>
      <c r="BH375" s="346"/>
      <c r="BI375" s="346"/>
      <c r="BJ375" s="346"/>
      <c r="BK375" s="346"/>
      <c r="BL375" s="346"/>
      <c r="BM375" s="346"/>
      <c r="BN375" s="346"/>
      <c r="BO375" s="346"/>
      <c r="BP375" s="346"/>
      <c r="BQ375" s="346"/>
    </row>
    <row r="376" ht="15.75" customHeight="1">
      <c r="A376" s="346"/>
      <c r="B376" s="346"/>
      <c r="C376" s="346"/>
      <c r="D376" s="346"/>
      <c r="E376" s="346"/>
      <c r="F376" s="346"/>
      <c r="G376" s="346"/>
      <c r="H376" s="346"/>
      <c r="I376" s="346"/>
      <c r="J376" s="346"/>
      <c r="K376" s="346"/>
      <c r="L376" s="346"/>
      <c r="M376" s="346"/>
      <c r="N376" s="346"/>
      <c r="O376" s="346"/>
      <c r="P376" s="346"/>
      <c r="Q376" s="346"/>
      <c r="R376" s="346"/>
      <c r="S376" s="346"/>
      <c r="T376" s="346"/>
      <c r="U376" s="346"/>
      <c r="V376" s="346"/>
      <c r="W376" s="34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c r="AS376" s="346"/>
      <c r="AT376" s="346"/>
      <c r="AU376" s="346"/>
      <c r="AV376" s="346"/>
      <c r="AW376" s="346"/>
      <c r="AX376" s="346"/>
      <c r="AY376" s="346"/>
      <c r="AZ376" s="346"/>
      <c r="BA376" s="346"/>
      <c r="BB376" s="346"/>
      <c r="BC376" s="346"/>
      <c r="BD376" s="346"/>
      <c r="BE376" s="346"/>
      <c r="BF376" s="346"/>
      <c r="BG376" s="346"/>
      <c r="BH376" s="346"/>
      <c r="BI376" s="346"/>
      <c r="BJ376" s="346"/>
      <c r="BK376" s="346"/>
      <c r="BL376" s="346"/>
      <c r="BM376" s="346"/>
      <c r="BN376" s="346"/>
      <c r="BO376" s="346"/>
      <c r="BP376" s="346"/>
      <c r="BQ376" s="346"/>
    </row>
    <row r="377" ht="15.75" customHeight="1">
      <c r="A377" s="346"/>
      <c r="B377" s="346"/>
      <c r="C377" s="346"/>
      <c r="D377" s="346"/>
      <c r="E377" s="346"/>
      <c r="F377" s="346"/>
      <c r="G377" s="346"/>
      <c r="H377" s="346"/>
      <c r="I377" s="346"/>
      <c r="J377" s="346"/>
      <c r="K377" s="346"/>
      <c r="L377" s="346"/>
      <c r="M377" s="346"/>
      <c r="N377" s="346"/>
      <c r="O377" s="346"/>
      <c r="P377" s="346"/>
      <c r="Q377" s="346"/>
      <c r="R377" s="346"/>
      <c r="S377" s="346"/>
      <c r="T377" s="346"/>
      <c r="U377" s="346"/>
      <c r="V377" s="346"/>
      <c r="W377" s="34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c r="AS377" s="346"/>
      <c r="AT377" s="346"/>
      <c r="AU377" s="346"/>
      <c r="AV377" s="346"/>
      <c r="AW377" s="346"/>
      <c r="AX377" s="346"/>
      <c r="AY377" s="346"/>
      <c r="AZ377" s="346"/>
      <c r="BA377" s="346"/>
      <c r="BB377" s="346"/>
      <c r="BC377" s="346"/>
      <c r="BD377" s="346"/>
      <c r="BE377" s="346"/>
      <c r="BF377" s="346"/>
      <c r="BG377" s="346"/>
      <c r="BH377" s="346"/>
      <c r="BI377" s="346"/>
      <c r="BJ377" s="346"/>
      <c r="BK377" s="346"/>
      <c r="BL377" s="346"/>
      <c r="BM377" s="346"/>
      <c r="BN377" s="346"/>
      <c r="BO377" s="346"/>
      <c r="BP377" s="346"/>
      <c r="BQ377" s="346"/>
    </row>
    <row r="378" ht="15.75" customHeight="1">
      <c r="A378" s="346"/>
      <c r="B378" s="346"/>
      <c r="C378" s="346"/>
      <c r="D378" s="346"/>
      <c r="E378" s="346"/>
      <c r="F378" s="346"/>
      <c r="G378" s="346"/>
      <c r="H378" s="346"/>
      <c r="I378" s="346"/>
      <c r="J378" s="346"/>
      <c r="K378" s="346"/>
      <c r="L378" s="346"/>
      <c r="M378" s="346"/>
      <c r="N378" s="346"/>
      <c r="O378" s="346"/>
      <c r="P378" s="346"/>
      <c r="Q378" s="346"/>
      <c r="R378" s="346"/>
      <c r="S378" s="346"/>
      <c r="T378" s="346"/>
      <c r="U378" s="346"/>
      <c r="V378" s="346"/>
      <c r="W378" s="34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c r="AS378" s="346"/>
      <c r="AT378" s="346"/>
      <c r="AU378" s="346"/>
      <c r="AV378" s="346"/>
      <c r="AW378" s="346"/>
      <c r="AX378" s="346"/>
      <c r="AY378" s="346"/>
      <c r="AZ378" s="346"/>
      <c r="BA378" s="346"/>
      <c r="BB378" s="346"/>
      <c r="BC378" s="346"/>
      <c r="BD378" s="346"/>
      <c r="BE378" s="346"/>
      <c r="BF378" s="346"/>
      <c r="BG378" s="346"/>
      <c r="BH378" s="346"/>
      <c r="BI378" s="346"/>
      <c r="BJ378" s="346"/>
      <c r="BK378" s="346"/>
      <c r="BL378" s="346"/>
      <c r="BM378" s="346"/>
      <c r="BN378" s="346"/>
      <c r="BO378" s="346"/>
      <c r="BP378" s="346"/>
      <c r="BQ378" s="346"/>
    </row>
    <row r="379" ht="15.75" customHeight="1">
      <c r="A379" s="346"/>
      <c r="B379" s="346"/>
      <c r="C379" s="346"/>
      <c r="D379" s="346"/>
      <c r="E379" s="346"/>
      <c r="F379" s="346"/>
      <c r="G379" s="346"/>
      <c r="H379" s="346"/>
      <c r="I379" s="346"/>
      <c r="J379" s="346"/>
      <c r="K379" s="346"/>
      <c r="L379" s="346"/>
      <c r="M379" s="346"/>
      <c r="N379" s="346"/>
      <c r="O379" s="346"/>
      <c r="P379" s="346"/>
      <c r="Q379" s="346"/>
      <c r="R379" s="346"/>
      <c r="S379" s="346"/>
      <c r="T379" s="346"/>
      <c r="U379" s="346"/>
      <c r="V379" s="346"/>
      <c r="W379" s="34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c r="AS379" s="346"/>
      <c r="AT379" s="346"/>
      <c r="AU379" s="346"/>
      <c r="AV379" s="346"/>
      <c r="AW379" s="346"/>
      <c r="AX379" s="346"/>
      <c r="AY379" s="346"/>
      <c r="AZ379" s="346"/>
      <c r="BA379" s="346"/>
      <c r="BB379" s="346"/>
      <c r="BC379" s="346"/>
      <c r="BD379" s="346"/>
      <c r="BE379" s="346"/>
      <c r="BF379" s="346"/>
      <c r="BG379" s="346"/>
      <c r="BH379" s="346"/>
      <c r="BI379" s="346"/>
      <c r="BJ379" s="346"/>
      <c r="BK379" s="346"/>
      <c r="BL379" s="346"/>
      <c r="BM379" s="346"/>
      <c r="BN379" s="346"/>
      <c r="BO379" s="346"/>
      <c r="BP379" s="346"/>
      <c r="BQ379" s="346"/>
    </row>
    <row r="380" ht="15.75" customHeight="1">
      <c r="A380" s="346"/>
      <c r="B380" s="346"/>
      <c r="C380" s="346"/>
      <c r="D380" s="346"/>
      <c r="E380" s="346"/>
      <c r="F380" s="346"/>
      <c r="G380" s="346"/>
      <c r="H380" s="346"/>
      <c r="I380" s="346"/>
      <c r="J380" s="346"/>
      <c r="K380" s="346"/>
      <c r="L380" s="346"/>
      <c r="M380" s="346"/>
      <c r="N380" s="346"/>
      <c r="O380" s="346"/>
      <c r="P380" s="346"/>
      <c r="Q380" s="346"/>
      <c r="R380" s="346"/>
      <c r="S380" s="346"/>
      <c r="T380" s="346"/>
      <c r="U380" s="346"/>
      <c r="V380" s="346"/>
      <c r="W380" s="34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c r="AS380" s="346"/>
      <c r="AT380" s="346"/>
      <c r="AU380" s="346"/>
      <c r="AV380" s="346"/>
      <c r="AW380" s="346"/>
      <c r="AX380" s="346"/>
      <c r="AY380" s="346"/>
      <c r="AZ380" s="346"/>
      <c r="BA380" s="346"/>
      <c r="BB380" s="346"/>
      <c r="BC380" s="346"/>
      <c r="BD380" s="346"/>
      <c r="BE380" s="346"/>
      <c r="BF380" s="346"/>
      <c r="BG380" s="346"/>
      <c r="BH380" s="346"/>
      <c r="BI380" s="346"/>
      <c r="BJ380" s="346"/>
      <c r="BK380" s="346"/>
      <c r="BL380" s="346"/>
      <c r="BM380" s="346"/>
      <c r="BN380" s="346"/>
      <c r="BO380" s="346"/>
      <c r="BP380" s="346"/>
      <c r="BQ380" s="346"/>
    </row>
    <row r="381" ht="15.75" customHeight="1">
      <c r="A381" s="346"/>
      <c r="B381" s="346"/>
      <c r="C381" s="346"/>
      <c r="D381" s="346"/>
      <c r="E381" s="346"/>
      <c r="F381" s="346"/>
      <c r="G381" s="346"/>
      <c r="H381" s="346"/>
      <c r="I381" s="346"/>
      <c r="J381" s="346"/>
      <c r="K381" s="346"/>
      <c r="L381" s="346"/>
      <c r="M381" s="346"/>
      <c r="N381" s="346"/>
      <c r="O381" s="346"/>
      <c r="P381" s="346"/>
      <c r="Q381" s="346"/>
      <c r="R381" s="346"/>
      <c r="S381" s="346"/>
      <c r="T381" s="346"/>
      <c r="U381" s="346"/>
      <c r="V381" s="346"/>
      <c r="W381" s="34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c r="AS381" s="346"/>
      <c r="AT381" s="346"/>
      <c r="AU381" s="346"/>
      <c r="AV381" s="346"/>
      <c r="AW381" s="346"/>
      <c r="AX381" s="346"/>
      <c r="AY381" s="346"/>
      <c r="AZ381" s="346"/>
      <c r="BA381" s="346"/>
      <c r="BB381" s="346"/>
      <c r="BC381" s="346"/>
      <c r="BD381" s="346"/>
      <c r="BE381" s="346"/>
      <c r="BF381" s="346"/>
      <c r="BG381" s="346"/>
      <c r="BH381" s="346"/>
      <c r="BI381" s="346"/>
      <c r="BJ381" s="346"/>
      <c r="BK381" s="346"/>
      <c r="BL381" s="346"/>
      <c r="BM381" s="346"/>
      <c r="BN381" s="346"/>
      <c r="BO381" s="346"/>
      <c r="BP381" s="346"/>
      <c r="BQ381" s="346"/>
    </row>
    <row r="382" ht="15.75" customHeight="1">
      <c r="A382" s="346"/>
      <c r="B382" s="346"/>
      <c r="C382" s="346"/>
      <c r="D382" s="346"/>
      <c r="E382" s="346"/>
      <c r="F382" s="346"/>
      <c r="G382" s="346"/>
      <c r="H382" s="346"/>
      <c r="I382" s="346"/>
      <c r="J382" s="346"/>
      <c r="K382" s="346"/>
      <c r="L382" s="346"/>
      <c r="M382" s="346"/>
      <c r="N382" s="346"/>
      <c r="O382" s="346"/>
      <c r="P382" s="346"/>
      <c r="Q382" s="346"/>
      <c r="R382" s="346"/>
      <c r="S382" s="346"/>
      <c r="T382" s="346"/>
      <c r="U382" s="346"/>
      <c r="V382" s="346"/>
      <c r="W382" s="34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c r="AS382" s="346"/>
      <c r="AT382" s="346"/>
      <c r="AU382" s="346"/>
      <c r="AV382" s="346"/>
      <c r="AW382" s="346"/>
      <c r="AX382" s="346"/>
      <c r="AY382" s="346"/>
      <c r="AZ382" s="346"/>
      <c r="BA382" s="346"/>
      <c r="BB382" s="346"/>
      <c r="BC382" s="346"/>
      <c r="BD382" s="346"/>
      <c r="BE382" s="346"/>
      <c r="BF382" s="346"/>
      <c r="BG382" s="346"/>
      <c r="BH382" s="346"/>
      <c r="BI382" s="346"/>
      <c r="BJ382" s="346"/>
      <c r="BK382" s="346"/>
      <c r="BL382" s="346"/>
      <c r="BM382" s="346"/>
      <c r="BN382" s="346"/>
      <c r="BO382" s="346"/>
      <c r="BP382" s="346"/>
      <c r="BQ382" s="346"/>
    </row>
    <row r="383" ht="15.75" customHeight="1">
      <c r="A383" s="346"/>
      <c r="B383" s="346"/>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c r="AS383" s="346"/>
      <c r="AT383" s="346"/>
      <c r="AU383" s="346"/>
      <c r="AV383" s="346"/>
      <c r="AW383" s="346"/>
      <c r="AX383" s="346"/>
      <c r="AY383" s="346"/>
      <c r="AZ383" s="346"/>
      <c r="BA383" s="346"/>
      <c r="BB383" s="346"/>
      <c r="BC383" s="346"/>
      <c r="BD383" s="346"/>
      <c r="BE383" s="346"/>
      <c r="BF383" s="346"/>
      <c r="BG383" s="346"/>
      <c r="BH383" s="346"/>
      <c r="BI383" s="346"/>
      <c r="BJ383" s="346"/>
      <c r="BK383" s="346"/>
      <c r="BL383" s="346"/>
      <c r="BM383" s="346"/>
      <c r="BN383" s="346"/>
      <c r="BO383" s="346"/>
      <c r="BP383" s="346"/>
      <c r="BQ383" s="346"/>
    </row>
    <row r="384" ht="15.75" customHeight="1">
      <c r="A384" s="346"/>
      <c r="B384" s="346"/>
      <c r="C384" s="346"/>
      <c r="D384" s="346"/>
      <c r="E384" s="346"/>
      <c r="F384" s="346"/>
      <c r="G384" s="346"/>
      <c r="H384" s="346"/>
      <c r="I384" s="346"/>
      <c r="J384" s="346"/>
      <c r="K384" s="346"/>
      <c r="L384" s="346"/>
      <c r="M384" s="346"/>
      <c r="N384" s="346"/>
      <c r="O384" s="346"/>
      <c r="P384" s="346"/>
      <c r="Q384" s="346"/>
      <c r="R384" s="346"/>
      <c r="S384" s="346"/>
      <c r="T384" s="346"/>
      <c r="U384" s="346"/>
      <c r="V384" s="346"/>
      <c r="W384" s="34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c r="AS384" s="346"/>
      <c r="AT384" s="346"/>
      <c r="AU384" s="346"/>
      <c r="AV384" s="346"/>
      <c r="AW384" s="346"/>
      <c r="AX384" s="346"/>
      <c r="AY384" s="346"/>
      <c r="AZ384" s="346"/>
      <c r="BA384" s="346"/>
      <c r="BB384" s="346"/>
      <c r="BC384" s="346"/>
      <c r="BD384" s="346"/>
      <c r="BE384" s="346"/>
      <c r="BF384" s="346"/>
      <c r="BG384" s="346"/>
      <c r="BH384" s="346"/>
      <c r="BI384" s="346"/>
      <c r="BJ384" s="346"/>
      <c r="BK384" s="346"/>
      <c r="BL384" s="346"/>
      <c r="BM384" s="346"/>
      <c r="BN384" s="346"/>
      <c r="BO384" s="346"/>
      <c r="BP384" s="346"/>
      <c r="BQ384" s="346"/>
    </row>
    <row r="385" ht="15.75" customHeight="1">
      <c r="A385" s="346"/>
      <c r="B385" s="346"/>
      <c r="C385" s="346"/>
      <c r="D385" s="346"/>
      <c r="E385" s="346"/>
      <c r="F385" s="346"/>
      <c r="G385" s="346"/>
      <c r="H385" s="346"/>
      <c r="I385" s="346"/>
      <c r="J385" s="346"/>
      <c r="K385" s="346"/>
      <c r="L385" s="346"/>
      <c r="M385" s="346"/>
      <c r="N385" s="346"/>
      <c r="O385" s="346"/>
      <c r="P385" s="346"/>
      <c r="Q385" s="346"/>
      <c r="R385" s="346"/>
      <c r="S385" s="346"/>
      <c r="T385" s="346"/>
      <c r="U385" s="346"/>
      <c r="V385" s="346"/>
      <c r="W385" s="34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c r="AS385" s="346"/>
      <c r="AT385" s="346"/>
      <c r="AU385" s="346"/>
      <c r="AV385" s="346"/>
      <c r="AW385" s="346"/>
      <c r="AX385" s="346"/>
      <c r="AY385" s="346"/>
      <c r="AZ385" s="346"/>
      <c r="BA385" s="346"/>
      <c r="BB385" s="346"/>
      <c r="BC385" s="346"/>
      <c r="BD385" s="346"/>
      <c r="BE385" s="346"/>
      <c r="BF385" s="346"/>
      <c r="BG385" s="346"/>
      <c r="BH385" s="346"/>
      <c r="BI385" s="346"/>
      <c r="BJ385" s="346"/>
      <c r="BK385" s="346"/>
      <c r="BL385" s="346"/>
      <c r="BM385" s="346"/>
      <c r="BN385" s="346"/>
      <c r="BO385" s="346"/>
      <c r="BP385" s="346"/>
      <c r="BQ385" s="346"/>
    </row>
    <row r="386" ht="15.75" customHeight="1">
      <c r="A386" s="346"/>
      <c r="B386" s="346"/>
      <c r="C386" s="346"/>
      <c r="D386" s="346"/>
      <c r="E386" s="346"/>
      <c r="F386" s="346"/>
      <c r="G386" s="346"/>
      <c r="H386" s="346"/>
      <c r="I386" s="346"/>
      <c r="J386" s="346"/>
      <c r="K386" s="346"/>
      <c r="L386" s="346"/>
      <c r="M386" s="346"/>
      <c r="N386" s="346"/>
      <c r="O386" s="346"/>
      <c r="P386" s="346"/>
      <c r="Q386" s="346"/>
      <c r="R386" s="346"/>
      <c r="S386" s="346"/>
      <c r="T386" s="346"/>
      <c r="U386" s="346"/>
      <c r="V386" s="346"/>
      <c r="W386" s="34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c r="AS386" s="346"/>
      <c r="AT386" s="346"/>
      <c r="AU386" s="346"/>
      <c r="AV386" s="346"/>
      <c r="AW386" s="346"/>
      <c r="AX386" s="346"/>
      <c r="AY386" s="346"/>
      <c r="AZ386" s="346"/>
      <c r="BA386" s="346"/>
      <c r="BB386" s="346"/>
      <c r="BC386" s="346"/>
      <c r="BD386" s="346"/>
      <c r="BE386" s="346"/>
      <c r="BF386" s="346"/>
      <c r="BG386" s="346"/>
      <c r="BH386" s="346"/>
      <c r="BI386" s="346"/>
      <c r="BJ386" s="346"/>
      <c r="BK386" s="346"/>
      <c r="BL386" s="346"/>
      <c r="BM386" s="346"/>
      <c r="BN386" s="346"/>
      <c r="BO386" s="346"/>
      <c r="BP386" s="346"/>
      <c r="BQ386" s="346"/>
    </row>
    <row r="387" ht="15.75" customHeight="1">
      <c r="A387" s="346"/>
      <c r="B387" s="346"/>
      <c r="C387" s="346"/>
      <c r="D387" s="346"/>
      <c r="E387" s="346"/>
      <c r="F387" s="346"/>
      <c r="G387" s="346"/>
      <c r="H387" s="346"/>
      <c r="I387" s="346"/>
      <c r="J387" s="346"/>
      <c r="K387" s="346"/>
      <c r="L387" s="346"/>
      <c r="M387" s="346"/>
      <c r="N387" s="346"/>
      <c r="O387" s="346"/>
      <c r="P387" s="346"/>
      <c r="Q387" s="346"/>
      <c r="R387" s="346"/>
      <c r="S387" s="346"/>
      <c r="T387" s="346"/>
      <c r="U387" s="346"/>
      <c r="V387" s="346"/>
      <c r="W387" s="34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c r="AS387" s="346"/>
      <c r="AT387" s="346"/>
      <c r="AU387" s="346"/>
      <c r="AV387" s="346"/>
      <c r="AW387" s="346"/>
      <c r="AX387" s="346"/>
      <c r="AY387" s="346"/>
      <c r="AZ387" s="346"/>
      <c r="BA387" s="346"/>
      <c r="BB387" s="346"/>
      <c r="BC387" s="346"/>
      <c r="BD387" s="346"/>
      <c r="BE387" s="346"/>
      <c r="BF387" s="346"/>
      <c r="BG387" s="346"/>
      <c r="BH387" s="346"/>
      <c r="BI387" s="346"/>
      <c r="BJ387" s="346"/>
      <c r="BK387" s="346"/>
      <c r="BL387" s="346"/>
      <c r="BM387" s="346"/>
      <c r="BN387" s="346"/>
      <c r="BO387" s="346"/>
      <c r="BP387" s="346"/>
      <c r="BQ387" s="346"/>
    </row>
    <row r="388" ht="15.75" customHeight="1">
      <c r="A388" s="346"/>
      <c r="B388" s="346"/>
      <c r="C388" s="346"/>
      <c r="D388" s="346"/>
      <c r="E388" s="346"/>
      <c r="F388" s="346"/>
      <c r="G388" s="346"/>
      <c r="H388" s="346"/>
      <c r="I388" s="346"/>
      <c r="J388" s="346"/>
      <c r="K388" s="346"/>
      <c r="L388" s="346"/>
      <c r="M388" s="346"/>
      <c r="N388" s="346"/>
      <c r="O388" s="346"/>
      <c r="P388" s="346"/>
      <c r="Q388" s="346"/>
      <c r="R388" s="346"/>
      <c r="S388" s="346"/>
      <c r="T388" s="346"/>
      <c r="U388" s="346"/>
      <c r="V388" s="346"/>
      <c r="W388" s="34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c r="AS388" s="346"/>
      <c r="AT388" s="346"/>
      <c r="AU388" s="346"/>
      <c r="AV388" s="346"/>
      <c r="AW388" s="346"/>
      <c r="AX388" s="346"/>
      <c r="AY388" s="346"/>
      <c r="AZ388" s="346"/>
      <c r="BA388" s="346"/>
      <c r="BB388" s="346"/>
      <c r="BC388" s="346"/>
      <c r="BD388" s="346"/>
      <c r="BE388" s="346"/>
      <c r="BF388" s="346"/>
      <c r="BG388" s="346"/>
      <c r="BH388" s="346"/>
      <c r="BI388" s="346"/>
      <c r="BJ388" s="346"/>
      <c r="BK388" s="346"/>
      <c r="BL388" s="346"/>
      <c r="BM388" s="346"/>
      <c r="BN388" s="346"/>
      <c r="BO388" s="346"/>
      <c r="BP388" s="346"/>
      <c r="BQ388" s="346"/>
    </row>
    <row r="389" ht="15.75" customHeight="1">
      <c r="A389" s="346"/>
      <c r="B389" s="346"/>
      <c r="C389" s="346"/>
      <c r="D389" s="346"/>
      <c r="E389" s="346"/>
      <c r="F389" s="346"/>
      <c r="G389" s="346"/>
      <c r="H389" s="346"/>
      <c r="I389" s="346"/>
      <c r="J389" s="346"/>
      <c r="K389" s="346"/>
      <c r="L389" s="346"/>
      <c r="M389" s="346"/>
      <c r="N389" s="346"/>
      <c r="O389" s="346"/>
      <c r="P389" s="346"/>
      <c r="Q389" s="346"/>
      <c r="R389" s="346"/>
      <c r="S389" s="346"/>
      <c r="T389" s="346"/>
      <c r="U389" s="346"/>
      <c r="V389" s="346"/>
      <c r="W389" s="34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c r="AS389" s="346"/>
      <c r="AT389" s="346"/>
      <c r="AU389" s="346"/>
      <c r="AV389" s="346"/>
      <c r="AW389" s="346"/>
      <c r="AX389" s="346"/>
      <c r="AY389" s="346"/>
      <c r="AZ389" s="346"/>
      <c r="BA389" s="346"/>
      <c r="BB389" s="346"/>
      <c r="BC389" s="346"/>
      <c r="BD389" s="346"/>
      <c r="BE389" s="346"/>
      <c r="BF389" s="346"/>
      <c r="BG389" s="346"/>
      <c r="BH389" s="346"/>
      <c r="BI389" s="346"/>
      <c r="BJ389" s="346"/>
      <c r="BK389" s="346"/>
      <c r="BL389" s="346"/>
      <c r="BM389" s="346"/>
      <c r="BN389" s="346"/>
      <c r="BO389" s="346"/>
      <c r="BP389" s="346"/>
      <c r="BQ389" s="346"/>
    </row>
    <row r="390" ht="15.75" customHeight="1">
      <c r="A390" s="346"/>
      <c r="B390" s="346"/>
      <c r="C390" s="346"/>
      <c r="D390" s="346"/>
      <c r="E390" s="346"/>
      <c r="F390" s="346"/>
      <c r="G390" s="346"/>
      <c r="H390" s="346"/>
      <c r="I390" s="346"/>
      <c r="J390" s="346"/>
      <c r="K390" s="346"/>
      <c r="L390" s="346"/>
      <c r="M390" s="346"/>
      <c r="N390" s="346"/>
      <c r="O390" s="346"/>
      <c r="P390" s="346"/>
      <c r="Q390" s="346"/>
      <c r="R390" s="346"/>
      <c r="S390" s="346"/>
      <c r="T390" s="346"/>
      <c r="U390" s="346"/>
      <c r="V390" s="346"/>
      <c r="W390" s="34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c r="AS390" s="346"/>
      <c r="AT390" s="346"/>
      <c r="AU390" s="346"/>
      <c r="AV390" s="346"/>
      <c r="AW390" s="346"/>
      <c r="AX390" s="346"/>
      <c r="AY390" s="346"/>
      <c r="AZ390" s="346"/>
      <c r="BA390" s="346"/>
      <c r="BB390" s="346"/>
      <c r="BC390" s="346"/>
      <c r="BD390" s="346"/>
      <c r="BE390" s="346"/>
      <c r="BF390" s="346"/>
      <c r="BG390" s="346"/>
      <c r="BH390" s="346"/>
      <c r="BI390" s="346"/>
      <c r="BJ390" s="346"/>
      <c r="BK390" s="346"/>
      <c r="BL390" s="346"/>
      <c r="BM390" s="346"/>
      <c r="BN390" s="346"/>
      <c r="BO390" s="346"/>
      <c r="BP390" s="346"/>
      <c r="BQ390" s="346"/>
    </row>
    <row r="391" ht="15.75" customHeight="1">
      <c r="A391" s="346"/>
      <c r="B391" s="346"/>
      <c r="C391" s="346"/>
      <c r="D391" s="346"/>
      <c r="E391" s="346"/>
      <c r="F391" s="346"/>
      <c r="G391" s="346"/>
      <c r="H391" s="346"/>
      <c r="I391" s="346"/>
      <c r="J391" s="346"/>
      <c r="K391" s="346"/>
      <c r="L391" s="346"/>
      <c r="M391" s="346"/>
      <c r="N391" s="346"/>
      <c r="O391" s="346"/>
      <c r="P391" s="346"/>
      <c r="Q391" s="346"/>
      <c r="R391" s="346"/>
      <c r="S391" s="346"/>
      <c r="T391" s="346"/>
      <c r="U391" s="346"/>
      <c r="V391" s="346"/>
      <c r="W391" s="34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c r="AS391" s="346"/>
      <c r="AT391" s="346"/>
      <c r="AU391" s="346"/>
      <c r="AV391" s="346"/>
      <c r="AW391" s="346"/>
      <c r="AX391" s="346"/>
      <c r="AY391" s="346"/>
      <c r="AZ391" s="346"/>
      <c r="BA391" s="346"/>
      <c r="BB391" s="346"/>
      <c r="BC391" s="346"/>
      <c r="BD391" s="346"/>
      <c r="BE391" s="346"/>
      <c r="BF391" s="346"/>
      <c r="BG391" s="346"/>
      <c r="BH391" s="346"/>
      <c r="BI391" s="346"/>
      <c r="BJ391" s="346"/>
      <c r="BK391" s="346"/>
      <c r="BL391" s="346"/>
      <c r="BM391" s="346"/>
      <c r="BN391" s="346"/>
      <c r="BO391" s="346"/>
      <c r="BP391" s="346"/>
      <c r="BQ391" s="346"/>
    </row>
    <row r="392" ht="15.75" customHeight="1">
      <c r="A392" s="346"/>
      <c r="B392" s="346"/>
      <c r="C392" s="346"/>
      <c r="D392" s="346"/>
      <c r="E392" s="346"/>
      <c r="F392" s="346"/>
      <c r="G392" s="346"/>
      <c r="H392" s="346"/>
      <c r="I392" s="346"/>
      <c r="J392" s="346"/>
      <c r="K392" s="346"/>
      <c r="L392" s="346"/>
      <c r="M392" s="346"/>
      <c r="N392" s="346"/>
      <c r="O392" s="346"/>
      <c r="P392" s="346"/>
      <c r="Q392" s="346"/>
      <c r="R392" s="346"/>
      <c r="S392" s="346"/>
      <c r="T392" s="346"/>
      <c r="U392" s="346"/>
      <c r="V392" s="346"/>
      <c r="W392" s="34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c r="AS392" s="346"/>
      <c r="AT392" s="346"/>
      <c r="AU392" s="346"/>
      <c r="AV392" s="346"/>
      <c r="AW392" s="346"/>
      <c r="AX392" s="346"/>
      <c r="AY392" s="346"/>
      <c r="AZ392" s="346"/>
      <c r="BA392" s="346"/>
      <c r="BB392" s="346"/>
      <c r="BC392" s="346"/>
      <c r="BD392" s="346"/>
      <c r="BE392" s="346"/>
      <c r="BF392" s="346"/>
      <c r="BG392" s="346"/>
      <c r="BH392" s="346"/>
      <c r="BI392" s="346"/>
      <c r="BJ392" s="346"/>
      <c r="BK392" s="346"/>
      <c r="BL392" s="346"/>
      <c r="BM392" s="346"/>
      <c r="BN392" s="346"/>
      <c r="BO392" s="346"/>
      <c r="BP392" s="346"/>
      <c r="BQ392" s="346"/>
    </row>
    <row r="393" ht="15.75" customHeight="1">
      <c r="A393" s="346"/>
      <c r="B393" s="346"/>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c r="AS393" s="346"/>
      <c r="AT393" s="346"/>
      <c r="AU393" s="346"/>
      <c r="AV393" s="346"/>
      <c r="AW393" s="346"/>
      <c r="AX393" s="346"/>
      <c r="AY393" s="346"/>
      <c r="AZ393" s="346"/>
      <c r="BA393" s="346"/>
      <c r="BB393" s="346"/>
      <c r="BC393" s="346"/>
      <c r="BD393" s="346"/>
      <c r="BE393" s="346"/>
      <c r="BF393" s="346"/>
      <c r="BG393" s="346"/>
      <c r="BH393" s="346"/>
      <c r="BI393" s="346"/>
      <c r="BJ393" s="346"/>
      <c r="BK393" s="346"/>
      <c r="BL393" s="346"/>
      <c r="BM393" s="346"/>
      <c r="BN393" s="346"/>
      <c r="BO393" s="346"/>
      <c r="BP393" s="346"/>
      <c r="BQ393" s="346"/>
    </row>
    <row r="394" ht="15.75" customHeight="1">
      <c r="A394" s="346"/>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c r="AS394" s="346"/>
      <c r="AT394" s="346"/>
      <c r="AU394" s="346"/>
      <c r="AV394" s="346"/>
      <c r="AW394" s="346"/>
      <c r="AX394" s="346"/>
      <c r="AY394" s="346"/>
      <c r="AZ394" s="346"/>
      <c r="BA394" s="346"/>
      <c r="BB394" s="346"/>
      <c r="BC394" s="346"/>
      <c r="BD394" s="346"/>
      <c r="BE394" s="346"/>
      <c r="BF394" s="346"/>
      <c r="BG394" s="346"/>
      <c r="BH394" s="346"/>
      <c r="BI394" s="346"/>
      <c r="BJ394" s="346"/>
      <c r="BK394" s="346"/>
      <c r="BL394" s="346"/>
      <c r="BM394" s="346"/>
      <c r="BN394" s="346"/>
      <c r="BO394" s="346"/>
      <c r="BP394" s="346"/>
      <c r="BQ394" s="346"/>
    </row>
    <row r="395" ht="15.75" customHeight="1">
      <c r="A395" s="346"/>
      <c r="B395" s="346"/>
      <c r="C395" s="346"/>
      <c r="D395" s="346"/>
      <c r="E395" s="346"/>
      <c r="F395" s="346"/>
      <c r="G395" s="346"/>
      <c r="H395" s="346"/>
      <c r="I395" s="346"/>
      <c r="J395" s="346"/>
      <c r="K395" s="346"/>
      <c r="L395" s="346"/>
      <c r="M395" s="346"/>
      <c r="N395" s="346"/>
      <c r="O395" s="346"/>
      <c r="P395" s="346"/>
      <c r="Q395" s="346"/>
      <c r="R395" s="346"/>
      <c r="S395" s="346"/>
      <c r="T395" s="346"/>
      <c r="U395" s="346"/>
      <c r="V395" s="346"/>
      <c r="W395" s="34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c r="AS395" s="346"/>
      <c r="AT395" s="346"/>
      <c r="AU395" s="346"/>
      <c r="AV395" s="346"/>
      <c r="AW395" s="346"/>
      <c r="AX395" s="346"/>
      <c r="AY395" s="346"/>
      <c r="AZ395" s="346"/>
      <c r="BA395" s="346"/>
      <c r="BB395" s="346"/>
      <c r="BC395" s="346"/>
      <c r="BD395" s="346"/>
      <c r="BE395" s="346"/>
      <c r="BF395" s="346"/>
      <c r="BG395" s="346"/>
      <c r="BH395" s="346"/>
      <c r="BI395" s="346"/>
      <c r="BJ395" s="346"/>
      <c r="BK395" s="346"/>
      <c r="BL395" s="346"/>
      <c r="BM395" s="346"/>
      <c r="BN395" s="346"/>
      <c r="BO395" s="346"/>
      <c r="BP395" s="346"/>
      <c r="BQ395" s="346"/>
    </row>
    <row r="396" ht="15.75" customHeight="1">
      <c r="A396" s="346"/>
      <c r="B396" s="346"/>
      <c r="C396" s="346"/>
      <c r="D396" s="346"/>
      <c r="E396" s="346"/>
      <c r="F396" s="346"/>
      <c r="G396" s="346"/>
      <c r="H396" s="346"/>
      <c r="I396" s="346"/>
      <c r="J396" s="346"/>
      <c r="K396" s="346"/>
      <c r="L396" s="346"/>
      <c r="M396" s="346"/>
      <c r="N396" s="346"/>
      <c r="O396" s="346"/>
      <c r="P396" s="346"/>
      <c r="Q396" s="346"/>
      <c r="R396" s="346"/>
      <c r="S396" s="346"/>
      <c r="T396" s="346"/>
      <c r="U396" s="346"/>
      <c r="V396" s="346"/>
      <c r="W396" s="34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c r="AS396" s="346"/>
      <c r="AT396" s="346"/>
      <c r="AU396" s="346"/>
      <c r="AV396" s="346"/>
      <c r="AW396" s="346"/>
      <c r="AX396" s="346"/>
      <c r="AY396" s="346"/>
      <c r="AZ396" s="346"/>
      <c r="BA396" s="346"/>
      <c r="BB396" s="346"/>
      <c r="BC396" s="346"/>
      <c r="BD396" s="346"/>
      <c r="BE396" s="346"/>
      <c r="BF396" s="346"/>
      <c r="BG396" s="346"/>
      <c r="BH396" s="346"/>
      <c r="BI396" s="346"/>
      <c r="BJ396" s="346"/>
      <c r="BK396" s="346"/>
      <c r="BL396" s="346"/>
      <c r="BM396" s="346"/>
      <c r="BN396" s="346"/>
      <c r="BO396" s="346"/>
      <c r="BP396" s="346"/>
      <c r="BQ396" s="346"/>
    </row>
    <row r="397" ht="15.75" customHeight="1">
      <c r="A397" s="346"/>
      <c r="B397" s="346"/>
      <c r="C397" s="346"/>
      <c r="D397" s="346"/>
      <c r="E397" s="346"/>
      <c r="F397" s="346"/>
      <c r="G397" s="346"/>
      <c r="H397" s="346"/>
      <c r="I397" s="346"/>
      <c r="J397" s="346"/>
      <c r="K397" s="346"/>
      <c r="L397" s="346"/>
      <c r="M397" s="346"/>
      <c r="N397" s="346"/>
      <c r="O397" s="346"/>
      <c r="P397" s="346"/>
      <c r="Q397" s="346"/>
      <c r="R397" s="346"/>
      <c r="S397" s="346"/>
      <c r="T397" s="346"/>
      <c r="U397" s="346"/>
      <c r="V397" s="346"/>
      <c r="W397" s="34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c r="AS397" s="346"/>
      <c r="AT397" s="346"/>
      <c r="AU397" s="346"/>
      <c r="AV397" s="346"/>
      <c r="AW397" s="346"/>
      <c r="AX397" s="346"/>
      <c r="AY397" s="346"/>
      <c r="AZ397" s="346"/>
      <c r="BA397" s="346"/>
      <c r="BB397" s="346"/>
      <c r="BC397" s="346"/>
      <c r="BD397" s="346"/>
      <c r="BE397" s="346"/>
      <c r="BF397" s="346"/>
      <c r="BG397" s="346"/>
      <c r="BH397" s="346"/>
      <c r="BI397" s="346"/>
      <c r="BJ397" s="346"/>
      <c r="BK397" s="346"/>
      <c r="BL397" s="346"/>
      <c r="BM397" s="346"/>
      <c r="BN397" s="346"/>
      <c r="BO397" s="346"/>
      <c r="BP397" s="346"/>
      <c r="BQ397" s="346"/>
    </row>
    <row r="398" ht="15.75" customHeight="1">
      <c r="A398" s="346"/>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c r="AS398" s="346"/>
      <c r="AT398" s="346"/>
      <c r="AU398" s="346"/>
      <c r="AV398" s="346"/>
      <c r="AW398" s="346"/>
      <c r="AX398" s="346"/>
      <c r="AY398" s="346"/>
      <c r="AZ398" s="346"/>
      <c r="BA398" s="346"/>
      <c r="BB398" s="346"/>
      <c r="BC398" s="346"/>
      <c r="BD398" s="346"/>
      <c r="BE398" s="346"/>
      <c r="BF398" s="346"/>
      <c r="BG398" s="346"/>
      <c r="BH398" s="346"/>
      <c r="BI398" s="346"/>
      <c r="BJ398" s="346"/>
      <c r="BK398" s="346"/>
      <c r="BL398" s="346"/>
      <c r="BM398" s="346"/>
      <c r="BN398" s="346"/>
      <c r="BO398" s="346"/>
      <c r="BP398" s="346"/>
      <c r="BQ398" s="346"/>
    </row>
    <row r="399" ht="15.75" customHeight="1">
      <c r="A399" s="346"/>
      <c r="B399" s="346"/>
      <c r="C399" s="346"/>
      <c r="D399" s="346"/>
      <c r="E399" s="346"/>
      <c r="F399" s="346"/>
      <c r="G399" s="346"/>
      <c r="H399" s="346"/>
      <c r="I399" s="346"/>
      <c r="J399" s="346"/>
      <c r="K399" s="346"/>
      <c r="L399" s="346"/>
      <c r="M399" s="346"/>
      <c r="N399" s="346"/>
      <c r="O399" s="346"/>
      <c r="P399" s="346"/>
      <c r="Q399" s="346"/>
      <c r="R399" s="346"/>
      <c r="S399" s="346"/>
      <c r="T399" s="346"/>
      <c r="U399" s="346"/>
      <c r="V399" s="346"/>
      <c r="W399" s="34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c r="AS399" s="346"/>
      <c r="AT399" s="346"/>
      <c r="AU399" s="346"/>
      <c r="AV399" s="346"/>
      <c r="AW399" s="346"/>
      <c r="AX399" s="346"/>
      <c r="AY399" s="346"/>
      <c r="AZ399" s="346"/>
      <c r="BA399" s="346"/>
      <c r="BB399" s="346"/>
      <c r="BC399" s="346"/>
      <c r="BD399" s="346"/>
      <c r="BE399" s="346"/>
      <c r="BF399" s="346"/>
      <c r="BG399" s="346"/>
      <c r="BH399" s="346"/>
      <c r="BI399" s="346"/>
      <c r="BJ399" s="346"/>
      <c r="BK399" s="346"/>
      <c r="BL399" s="346"/>
      <c r="BM399" s="346"/>
      <c r="BN399" s="346"/>
      <c r="BO399" s="346"/>
      <c r="BP399" s="346"/>
      <c r="BQ399" s="346"/>
    </row>
    <row r="400" ht="15.75" customHeight="1">
      <c r="A400" s="346"/>
      <c r="B400" s="346"/>
      <c r="C400" s="346"/>
      <c r="D400" s="346"/>
      <c r="E400" s="346"/>
      <c r="F400" s="346"/>
      <c r="G400" s="346"/>
      <c r="H400" s="346"/>
      <c r="I400" s="346"/>
      <c r="J400" s="346"/>
      <c r="K400" s="346"/>
      <c r="L400" s="346"/>
      <c r="M400" s="346"/>
      <c r="N400" s="346"/>
      <c r="O400" s="346"/>
      <c r="P400" s="346"/>
      <c r="Q400" s="346"/>
      <c r="R400" s="346"/>
      <c r="S400" s="346"/>
      <c r="T400" s="346"/>
      <c r="U400" s="346"/>
      <c r="V400" s="346"/>
      <c r="W400" s="34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c r="AS400" s="346"/>
      <c r="AT400" s="346"/>
      <c r="AU400" s="346"/>
      <c r="AV400" s="346"/>
      <c r="AW400" s="346"/>
      <c r="AX400" s="346"/>
      <c r="AY400" s="346"/>
      <c r="AZ400" s="346"/>
      <c r="BA400" s="346"/>
      <c r="BB400" s="346"/>
      <c r="BC400" s="346"/>
      <c r="BD400" s="346"/>
      <c r="BE400" s="346"/>
      <c r="BF400" s="346"/>
      <c r="BG400" s="346"/>
      <c r="BH400" s="346"/>
      <c r="BI400" s="346"/>
      <c r="BJ400" s="346"/>
      <c r="BK400" s="346"/>
      <c r="BL400" s="346"/>
      <c r="BM400" s="346"/>
      <c r="BN400" s="346"/>
      <c r="BO400" s="346"/>
      <c r="BP400" s="346"/>
      <c r="BQ400" s="346"/>
    </row>
    <row r="401" ht="15.75" customHeight="1">
      <c r="A401" s="346"/>
      <c r="B401" s="346"/>
      <c r="C401" s="346"/>
      <c r="D401" s="346"/>
      <c r="E401" s="346"/>
      <c r="F401" s="346"/>
      <c r="G401" s="346"/>
      <c r="H401" s="346"/>
      <c r="I401" s="346"/>
      <c r="J401" s="346"/>
      <c r="K401" s="346"/>
      <c r="L401" s="346"/>
      <c r="M401" s="346"/>
      <c r="N401" s="346"/>
      <c r="O401" s="346"/>
      <c r="P401" s="346"/>
      <c r="Q401" s="346"/>
      <c r="R401" s="346"/>
      <c r="S401" s="346"/>
      <c r="T401" s="346"/>
      <c r="U401" s="346"/>
      <c r="V401" s="346"/>
      <c r="W401" s="34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c r="AS401" s="346"/>
      <c r="AT401" s="346"/>
      <c r="AU401" s="346"/>
      <c r="AV401" s="346"/>
      <c r="AW401" s="346"/>
      <c r="AX401" s="346"/>
      <c r="AY401" s="346"/>
      <c r="AZ401" s="346"/>
      <c r="BA401" s="346"/>
      <c r="BB401" s="346"/>
      <c r="BC401" s="346"/>
      <c r="BD401" s="346"/>
      <c r="BE401" s="346"/>
      <c r="BF401" s="346"/>
      <c r="BG401" s="346"/>
      <c r="BH401" s="346"/>
      <c r="BI401" s="346"/>
      <c r="BJ401" s="346"/>
      <c r="BK401" s="346"/>
      <c r="BL401" s="346"/>
      <c r="BM401" s="346"/>
      <c r="BN401" s="346"/>
      <c r="BO401" s="346"/>
      <c r="BP401" s="346"/>
      <c r="BQ401" s="346"/>
    </row>
    <row r="402" ht="15.75" customHeight="1">
      <c r="A402" s="346"/>
      <c r="B402" s="346"/>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c r="AS402" s="346"/>
      <c r="AT402" s="346"/>
      <c r="AU402" s="346"/>
      <c r="AV402" s="346"/>
      <c r="AW402" s="346"/>
      <c r="AX402" s="346"/>
      <c r="AY402" s="346"/>
      <c r="AZ402" s="346"/>
      <c r="BA402" s="346"/>
      <c r="BB402" s="346"/>
      <c r="BC402" s="346"/>
      <c r="BD402" s="346"/>
      <c r="BE402" s="346"/>
      <c r="BF402" s="346"/>
      <c r="BG402" s="346"/>
      <c r="BH402" s="346"/>
      <c r="BI402" s="346"/>
      <c r="BJ402" s="346"/>
      <c r="BK402" s="346"/>
      <c r="BL402" s="346"/>
      <c r="BM402" s="346"/>
      <c r="BN402" s="346"/>
      <c r="BO402" s="346"/>
      <c r="BP402" s="346"/>
      <c r="BQ402" s="346"/>
    </row>
    <row r="403" ht="15.75" customHeight="1">
      <c r="A403" s="346"/>
      <c r="B403" s="346"/>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c r="AS403" s="346"/>
      <c r="AT403" s="346"/>
      <c r="AU403" s="346"/>
      <c r="AV403" s="346"/>
      <c r="AW403" s="346"/>
      <c r="AX403" s="346"/>
      <c r="AY403" s="346"/>
      <c r="AZ403" s="346"/>
      <c r="BA403" s="346"/>
      <c r="BB403" s="346"/>
      <c r="BC403" s="346"/>
      <c r="BD403" s="346"/>
      <c r="BE403" s="346"/>
      <c r="BF403" s="346"/>
      <c r="BG403" s="346"/>
      <c r="BH403" s="346"/>
      <c r="BI403" s="346"/>
      <c r="BJ403" s="346"/>
      <c r="BK403" s="346"/>
      <c r="BL403" s="346"/>
      <c r="BM403" s="346"/>
      <c r="BN403" s="346"/>
      <c r="BO403" s="346"/>
      <c r="BP403" s="346"/>
      <c r="BQ403" s="346"/>
    </row>
    <row r="404" ht="15.75" customHeight="1">
      <c r="A404" s="346"/>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c r="AS404" s="346"/>
      <c r="AT404" s="346"/>
      <c r="AU404" s="346"/>
      <c r="AV404" s="346"/>
      <c r="AW404" s="346"/>
      <c r="AX404" s="346"/>
      <c r="AY404" s="346"/>
      <c r="AZ404" s="346"/>
      <c r="BA404" s="346"/>
      <c r="BB404" s="346"/>
      <c r="BC404" s="346"/>
      <c r="BD404" s="346"/>
      <c r="BE404" s="346"/>
      <c r="BF404" s="346"/>
      <c r="BG404" s="346"/>
      <c r="BH404" s="346"/>
      <c r="BI404" s="346"/>
      <c r="BJ404" s="346"/>
      <c r="BK404" s="346"/>
      <c r="BL404" s="346"/>
      <c r="BM404" s="346"/>
      <c r="BN404" s="346"/>
      <c r="BO404" s="346"/>
      <c r="BP404" s="346"/>
      <c r="BQ404" s="346"/>
    </row>
    <row r="405" ht="15.75" customHeight="1">
      <c r="A405" s="346"/>
      <c r="B405" s="346"/>
      <c r="C405" s="346"/>
      <c r="D405" s="346"/>
      <c r="E405" s="346"/>
      <c r="F405" s="346"/>
      <c r="G405" s="346"/>
      <c r="H405" s="346"/>
      <c r="I405" s="346"/>
      <c r="J405" s="346"/>
      <c r="K405" s="346"/>
      <c r="L405" s="346"/>
      <c r="M405" s="346"/>
      <c r="N405" s="346"/>
      <c r="O405" s="346"/>
      <c r="P405" s="346"/>
      <c r="Q405" s="346"/>
      <c r="R405" s="346"/>
      <c r="S405" s="346"/>
      <c r="T405" s="346"/>
      <c r="U405" s="346"/>
      <c r="V405" s="346"/>
      <c r="W405" s="34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c r="AS405" s="346"/>
      <c r="AT405" s="346"/>
      <c r="AU405" s="346"/>
      <c r="AV405" s="346"/>
      <c r="AW405" s="346"/>
      <c r="AX405" s="346"/>
      <c r="AY405" s="346"/>
      <c r="AZ405" s="346"/>
      <c r="BA405" s="346"/>
      <c r="BB405" s="346"/>
      <c r="BC405" s="346"/>
      <c r="BD405" s="346"/>
      <c r="BE405" s="346"/>
      <c r="BF405" s="346"/>
      <c r="BG405" s="346"/>
      <c r="BH405" s="346"/>
      <c r="BI405" s="346"/>
      <c r="BJ405" s="346"/>
      <c r="BK405" s="346"/>
      <c r="BL405" s="346"/>
      <c r="BM405" s="346"/>
      <c r="BN405" s="346"/>
      <c r="BO405" s="346"/>
      <c r="BP405" s="346"/>
      <c r="BQ405" s="346"/>
    </row>
    <row r="406" ht="15.75" customHeight="1">
      <c r="A406" s="346"/>
      <c r="B406" s="346"/>
      <c r="C406" s="346"/>
      <c r="D406" s="346"/>
      <c r="E406" s="346"/>
      <c r="F406" s="346"/>
      <c r="G406" s="346"/>
      <c r="H406" s="346"/>
      <c r="I406" s="346"/>
      <c r="J406" s="346"/>
      <c r="K406" s="346"/>
      <c r="L406" s="346"/>
      <c r="M406" s="346"/>
      <c r="N406" s="346"/>
      <c r="O406" s="346"/>
      <c r="P406" s="346"/>
      <c r="Q406" s="346"/>
      <c r="R406" s="346"/>
      <c r="S406" s="346"/>
      <c r="T406" s="346"/>
      <c r="U406" s="346"/>
      <c r="V406" s="346"/>
      <c r="W406" s="34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c r="AS406" s="346"/>
      <c r="AT406" s="346"/>
      <c r="AU406" s="346"/>
      <c r="AV406" s="346"/>
      <c r="AW406" s="346"/>
      <c r="AX406" s="346"/>
      <c r="AY406" s="346"/>
      <c r="AZ406" s="346"/>
      <c r="BA406" s="346"/>
      <c r="BB406" s="346"/>
      <c r="BC406" s="346"/>
      <c r="BD406" s="346"/>
      <c r="BE406" s="346"/>
      <c r="BF406" s="346"/>
      <c r="BG406" s="346"/>
      <c r="BH406" s="346"/>
      <c r="BI406" s="346"/>
      <c r="BJ406" s="346"/>
      <c r="BK406" s="346"/>
      <c r="BL406" s="346"/>
      <c r="BM406" s="346"/>
      <c r="BN406" s="346"/>
      <c r="BO406" s="346"/>
      <c r="BP406" s="346"/>
      <c r="BQ406" s="346"/>
    </row>
    <row r="407" ht="15.75" customHeight="1">
      <c r="A407" s="346"/>
      <c r="B407" s="346"/>
      <c r="C407" s="346"/>
      <c r="D407" s="346"/>
      <c r="E407" s="346"/>
      <c r="F407" s="346"/>
      <c r="G407" s="346"/>
      <c r="H407" s="346"/>
      <c r="I407" s="346"/>
      <c r="J407" s="346"/>
      <c r="K407" s="346"/>
      <c r="L407" s="346"/>
      <c r="M407" s="346"/>
      <c r="N407" s="346"/>
      <c r="O407" s="346"/>
      <c r="P407" s="346"/>
      <c r="Q407" s="346"/>
      <c r="R407" s="346"/>
      <c r="S407" s="346"/>
      <c r="T407" s="346"/>
      <c r="U407" s="346"/>
      <c r="V407" s="346"/>
      <c r="W407" s="34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c r="AS407" s="346"/>
      <c r="AT407" s="346"/>
      <c r="AU407" s="346"/>
      <c r="AV407" s="346"/>
      <c r="AW407" s="346"/>
      <c r="AX407" s="346"/>
      <c r="AY407" s="346"/>
      <c r="AZ407" s="346"/>
      <c r="BA407" s="346"/>
      <c r="BB407" s="346"/>
      <c r="BC407" s="346"/>
      <c r="BD407" s="346"/>
      <c r="BE407" s="346"/>
      <c r="BF407" s="346"/>
      <c r="BG407" s="346"/>
      <c r="BH407" s="346"/>
      <c r="BI407" s="346"/>
      <c r="BJ407" s="346"/>
      <c r="BK407" s="346"/>
      <c r="BL407" s="346"/>
      <c r="BM407" s="346"/>
      <c r="BN407" s="346"/>
      <c r="BO407" s="346"/>
      <c r="BP407" s="346"/>
      <c r="BQ407" s="346"/>
    </row>
    <row r="408" ht="15.75" customHeight="1">
      <c r="A408" s="346"/>
      <c r="B408" s="346"/>
      <c r="C408" s="346"/>
      <c r="D408" s="346"/>
      <c r="E408" s="346"/>
      <c r="F408" s="346"/>
      <c r="G408" s="346"/>
      <c r="H408" s="346"/>
      <c r="I408" s="346"/>
      <c r="J408" s="346"/>
      <c r="K408" s="346"/>
      <c r="L408" s="346"/>
      <c r="M408" s="346"/>
      <c r="N408" s="346"/>
      <c r="O408" s="346"/>
      <c r="P408" s="346"/>
      <c r="Q408" s="346"/>
      <c r="R408" s="346"/>
      <c r="S408" s="346"/>
      <c r="T408" s="346"/>
      <c r="U408" s="346"/>
      <c r="V408" s="346"/>
      <c r="W408" s="34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c r="AS408" s="346"/>
      <c r="AT408" s="346"/>
      <c r="AU408" s="346"/>
      <c r="AV408" s="346"/>
      <c r="AW408" s="346"/>
      <c r="AX408" s="346"/>
      <c r="AY408" s="346"/>
      <c r="AZ408" s="346"/>
      <c r="BA408" s="346"/>
      <c r="BB408" s="346"/>
      <c r="BC408" s="346"/>
      <c r="BD408" s="346"/>
      <c r="BE408" s="346"/>
      <c r="BF408" s="346"/>
      <c r="BG408" s="346"/>
      <c r="BH408" s="346"/>
      <c r="BI408" s="346"/>
      <c r="BJ408" s="346"/>
      <c r="BK408" s="346"/>
      <c r="BL408" s="346"/>
      <c r="BM408" s="346"/>
      <c r="BN408" s="346"/>
      <c r="BO408" s="346"/>
      <c r="BP408" s="346"/>
      <c r="BQ408" s="346"/>
    </row>
    <row r="409" ht="15.75" customHeight="1">
      <c r="A409" s="346"/>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c r="AS409" s="346"/>
      <c r="AT409" s="346"/>
      <c r="AU409" s="346"/>
      <c r="AV409" s="346"/>
      <c r="AW409" s="346"/>
      <c r="AX409" s="346"/>
      <c r="AY409" s="346"/>
      <c r="AZ409" s="346"/>
      <c r="BA409" s="346"/>
      <c r="BB409" s="346"/>
      <c r="BC409" s="346"/>
      <c r="BD409" s="346"/>
      <c r="BE409" s="346"/>
      <c r="BF409" s="346"/>
      <c r="BG409" s="346"/>
      <c r="BH409" s="346"/>
      <c r="BI409" s="346"/>
      <c r="BJ409" s="346"/>
      <c r="BK409" s="346"/>
      <c r="BL409" s="346"/>
      <c r="BM409" s="346"/>
      <c r="BN409" s="346"/>
      <c r="BO409" s="346"/>
      <c r="BP409" s="346"/>
      <c r="BQ409" s="346"/>
    </row>
    <row r="410" ht="15.75" customHeight="1">
      <c r="A410" s="346"/>
      <c r="B410" s="346"/>
      <c r="C410" s="346"/>
      <c r="D410" s="346"/>
      <c r="E410" s="346"/>
      <c r="F410" s="346"/>
      <c r="G410" s="346"/>
      <c r="H410" s="346"/>
      <c r="I410" s="346"/>
      <c r="J410" s="346"/>
      <c r="K410" s="346"/>
      <c r="L410" s="346"/>
      <c r="M410" s="346"/>
      <c r="N410" s="346"/>
      <c r="O410" s="346"/>
      <c r="P410" s="346"/>
      <c r="Q410" s="346"/>
      <c r="R410" s="346"/>
      <c r="S410" s="346"/>
      <c r="T410" s="346"/>
      <c r="U410" s="346"/>
      <c r="V410" s="346"/>
      <c r="W410" s="34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c r="AS410" s="346"/>
      <c r="AT410" s="346"/>
      <c r="AU410" s="346"/>
      <c r="AV410" s="346"/>
      <c r="AW410" s="346"/>
      <c r="AX410" s="346"/>
      <c r="AY410" s="346"/>
      <c r="AZ410" s="346"/>
      <c r="BA410" s="346"/>
      <c r="BB410" s="346"/>
      <c r="BC410" s="346"/>
      <c r="BD410" s="346"/>
      <c r="BE410" s="346"/>
      <c r="BF410" s="346"/>
      <c r="BG410" s="346"/>
      <c r="BH410" s="346"/>
      <c r="BI410" s="346"/>
      <c r="BJ410" s="346"/>
      <c r="BK410" s="346"/>
      <c r="BL410" s="346"/>
      <c r="BM410" s="346"/>
      <c r="BN410" s="346"/>
      <c r="BO410" s="346"/>
      <c r="BP410" s="346"/>
      <c r="BQ410" s="346"/>
    </row>
    <row r="411" ht="15.75" customHeight="1">
      <c r="A411" s="346"/>
      <c r="B411" s="346"/>
      <c r="C411" s="346"/>
      <c r="D411" s="346"/>
      <c r="E411" s="346"/>
      <c r="F411" s="346"/>
      <c r="G411" s="346"/>
      <c r="H411" s="346"/>
      <c r="I411" s="346"/>
      <c r="J411" s="346"/>
      <c r="K411" s="346"/>
      <c r="L411" s="346"/>
      <c r="M411" s="346"/>
      <c r="N411" s="346"/>
      <c r="O411" s="346"/>
      <c r="P411" s="346"/>
      <c r="Q411" s="346"/>
      <c r="R411" s="346"/>
      <c r="S411" s="346"/>
      <c r="T411" s="346"/>
      <c r="U411" s="346"/>
      <c r="V411" s="346"/>
      <c r="W411" s="34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c r="AS411" s="346"/>
      <c r="AT411" s="346"/>
      <c r="AU411" s="346"/>
      <c r="AV411" s="346"/>
      <c r="AW411" s="346"/>
      <c r="AX411" s="346"/>
      <c r="AY411" s="346"/>
      <c r="AZ411" s="346"/>
      <c r="BA411" s="346"/>
      <c r="BB411" s="346"/>
      <c r="BC411" s="346"/>
      <c r="BD411" s="346"/>
      <c r="BE411" s="346"/>
      <c r="BF411" s="346"/>
      <c r="BG411" s="346"/>
      <c r="BH411" s="346"/>
      <c r="BI411" s="346"/>
      <c r="BJ411" s="346"/>
      <c r="BK411" s="346"/>
      <c r="BL411" s="346"/>
      <c r="BM411" s="346"/>
      <c r="BN411" s="346"/>
      <c r="BO411" s="346"/>
      <c r="BP411" s="346"/>
      <c r="BQ411" s="346"/>
    </row>
    <row r="412" ht="15.75" customHeight="1">
      <c r="A412" s="346"/>
      <c r="B412" s="346"/>
      <c r="C412" s="346"/>
      <c r="D412" s="346"/>
      <c r="E412" s="346"/>
      <c r="F412" s="346"/>
      <c r="G412" s="346"/>
      <c r="H412" s="346"/>
      <c r="I412" s="346"/>
      <c r="J412" s="346"/>
      <c r="K412" s="346"/>
      <c r="L412" s="346"/>
      <c r="M412" s="346"/>
      <c r="N412" s="346"/>
      <c r="O412" s="346"/>
      <c r="P412" s="346"/>
      <c r="Q412" s="346"/>
      <c r="R412" s="346"/>
      <c r="S412" s="346"/>
      <c r="T412" s="346"/>
      <c r="U412" s="346"/>
      <c r="V412" s="346"/>
      <c r="W412" s="34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c r="AS412" s="346"/>
      <c r="AT412" s="346"/>
      <c r="AU412" s="346"/>
      <c r="AV412" s="346"/>
      <c r="AW412" s="346"/>
      <c r="AX412" s="346"/>
      <c r="AY412" s="346"/>
      <c r="AZ412" s="346"/>
      <c r="BA412" s="346"/>
      <c r="BB412" s="346"/>
      <c r="BC412" s="346"/>
      <c r="BD412" s="346"/>
      <c r="BE412" s="346"/>
      <c r="BF412" s="346"/>
      <c r="BG412" s="346"/>
      <c r="BH412" s="346"/>
      <c r="BI412" s="346"/>
      <c r="BJ412" s="346"/>
      <c r="BK412" s="346"/>
      <c r="BL412" s="346"/>
      <c r="BM412" s="346"/>
      <c r="BN412" s="346"/>
      <c r="BO412" s="346"/>
      <c r="BP412" s="346"/>
      <c r="BQ412" s="346"/>
    </row>
    <row r="413" ht="15.75" customHeight="1">
      <c r="A413" s="346"/>
      <c r="B413" s="346"/>
      <c r="C413" s="346"/>
      <c r="D413" s="346"/>
      <c r="E413" s="346"/>
      <c r="F413" s="346"/>
      <c r="G413" s="346"/>
      <c r="H413" s="346"/>
      <c r="I413" s="346"/>
      <c r="J413" s="346"/>
      <c r="K413" s="346"/>
      <c r="L413" s="346"/>
      <c r="M413" s="346"/>
      <c r="N413" s="346"/>
      <c r="O413" s="346"/>
      <c r="P413" s="346"/>
      <c r="Q413" s="346"/>
      <c r="R413" s="346"/>
      <c r="S413" s="346"/>
      <c r="T413" s="346"/>
      <c r="U413" s="346"/>
      <c r="V413" s="346"/>
      <c r="W413" s="34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c r="AS413" s="346"/>
      <c r="AT413" s="346"/>
      <c r="AU413" s="346"/>
      <c r="AV413" s="346"/>
      <c r="AW413" s="346"/>
      <c r="AX413" s="346"/>
      <c r="AY413" s="346"/>
      <c r="AZ413" s="346"/>
      <c r="BA413" s="346"/>
      <c r="BB413" s="346"/>
      <c r="BC413" s="346"/>
      <c r="BD413" s="346"/>
      <c r="BE413" s="346"/>
      <c r="BF413" s="346"/>
      <c r="BG413" s="346"/>
      <c r="BH413" s="346"/>
      <c r="BI413" s="346"/>
      <c r="BJ413" s="346"/>
      <c r="BK413" s="346"/>
      <c r="BL413" s="346"/>
      <c r="BM413" s="346"/>
      <c r="BN413" s="346"/>
      <c r="BO413" s="346"/>
      <c r="BP413" s="346"/>
      <c r="BQ413" s="346"/>
    </row>
    <row r="414" ht="15.75" customHeight="1">
      <c r="A414" s="346"/>
      <c r="B414" s="346"/>
      <c r="C414" s="346"/>
      <c r="D414" s="346"/>
      <c r="E414" s="346"/>
      <c r="F414" s="346"/>
      <c r="G414" s="346"/>
      <c r="H414" s="346"/>
      <c r="I414" s="346"/>
      <c r="J414" s="346"/>
      <c r="K414" s="346"/>
      <c r="L414" s="346"/>
      <c r="M414" s="346"/>
      <c r="N414" s="346"/>
      <c r="O414" s="346"/>
      <c r="P414" s="346"/>
      <c r="Q414" s="346"/>
      <c r="R414" s="346"/>
      <c r="S414" s="346"/>
      <c r="T414" s="346"/>
      <c r="U414" s="346"/>
      <c r="V414" s="346"/>
      <c r="W414" s="34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c r="AS414" s="346"/>
      <c r="AT414" s="346"/>
      <c r="AU414" s="346"/>
      <c r="AV414" s="346"/>
      <c r="AW414" s="346"/>
      <c r="AX414" s="346"/>
      <c r="AY414" s="346"/>
      <c r="AZ414" s="346"/>
      <c r="BA414" s="346"/>
      <c r="BB414" s="346"/>
      <c r="BC414" s="346"/>
      <c r="BD414" s="346"/>
      <c r="BE414" s="346"/>
      <c r="BF414" s="346"/>
      <c r="BG414" s="346"/>
      <c r="BH414" s="346"/>
      <c r="BI414" s="346"/>
      <c r="BJ414" s="346"/>
      <c r="BK414" s="346"/>
      <c r="BL414" s="346"/>
      <c r="BM414" s="346"/>
      <c r="BN414" s="346"/>
      <c r="BO414" s="346"/>
      <c r="BP414" s="346"/>
      <c r="BQ414" s="346"/>
    </row>
    <row r="415" ht="15.75" customHeight="1">
      <c r="A415" s="346"/>
      <c r="B415" s="346"/>
      <c r="C415" s="346"/>
      <c r="D415" s="346"/>
      <c r="E415" s="346"/>
      <c r="F415" s="346"/>
      <c r="G415" s="346"/>
      <c r="H415" s="346"/>
      <c r="I415" s="346"/>
      <c r="J415" s="346"/>
      <c r="K415" s="346"/>
      <c r="L415" s="346"/>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c r="AS415" s="346"/>
      <c r="AT415" s="346"/>
      <c r="AU415" s="346"/>
      <c r="AV415" s="346"/>
      <c r="AW415" s="346"/>
      <c r="AX415" s="346"/>
      <c r="AY415" s="346"/>
      <c r="AZ415" s="346"/>
      <c r="BA415" s="346"/>
      <c r="BB415" s="346"/>
      <c r="BC415" s="346"/>
      <c r="BD415" s="346"/>
      <c r="BE415" s="346"/>
      <c r="BF415" s="346"/>
      <c r="BG415" s="346"/>
      <c r="BH415" s="346"/>
      <c r="BI415" s="346"/>
      <c r="BJ415" s="346"/>
      <c r="BK415" s="346"/>
      <c r="BL415" s="346"/>
      <c r="BM415" s="346"/>
      <c r="BN415" s="346"/>
      <c r="BO415" s="346"/>
      <c r="BP415" s="346"/>
      <c r="BQ415" s="346"/>
    </row>
    <row r="416" ht="15.75" customHeight="1">
      <c r="A416" s="346"/>
      <c r="B416" s="346"/>
      <c r="C416" s="346"/>
      <c r="D416" s="346"/>
      <c r="E416" s="346"/>
      <c r="F416" s="346"/>
      <c r="G416" s="346"/>
      <c r="H416" s="346"/>
      <c r="I416" s="346"/>
      <c r="J416" s="346"/>
      <c r="K416" s="346"/>
      <c r="L416" s="346"/>
      <c r="M416" s="346"/>
      <c r="N416" s="346"/>
      <c r="O416" s="346"/>
      <c r="P416" s="346"/>
      <c r="Q416" s="346"/>
      <c r="R416" s="346"/>
      <c r="S416" s="346"/>
      <c r="T416" s="346"/>
      <c r="U416" s="346"/>
      <c r="V416" s="346"/>
      <c r="W416" s="34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c r="AS416" s="346"/>
      <c r="AT416" s="346"/>
      <c r="AU416" s="346"/>
      <c r="AV416" s="346"/>
      <c r="AW416" s="346"/>
      <c r="AX416" s="346"/>
      <c r="AY416" s="346"/>
      <c r="AZ416" s="346"/>
      <c r="BA416" s="346"/>
      <c r="BB416" s="346"/>
      <c r="BC416" s="346"/>
      <c r="BD416" s="346"/>
      <c r="BE416" s="346"/>
      <c r="BF416" s="346"/>
      <c r="BG416" s="346"/>
      <c r="BH416" s="346"/>
      <c r="BI416" s="346"/>
      <c r="BJ416" s="346"/>
      <c r="BK416" s="346"/>
      <c r="BL416" s="346"/>
      <c r="BM416" s="346"/>
      <c r="BN416" s="346"/>
      <c r="BO416" s="346"/>
      <c r="BP416" s="346"/>
      <c r="BQ416" s="346"/>
    </row>
    <row r="417" ht="15.75" customHeight="1">
      <c r="A417" s="346"/>
      <c r="B417" s="346"/>
      <c r="C417" s="346"/>
      <c r="D417" s="346"/>
      <c r="E417" s="346"/>
      <c r="F417" s="346"/>
      <c r="G417" s="346"/>
      <c r="H417" s="346"/>
      <c r="I417" s="346"/>
      <c r="J417" s="346"/>
      <c r="K417" s="346"/>
      <c r="L417" s="346"/>
      <c r="M417" s="346"/>
      <c r="N417" s="346"/>
      <c r="O417" s="346"/>
      <c r="P417" s="346"/>
      <c r="Q417" s="346"/>
      <c r="R417" s="346"/>
      <c r="S417" s="346"/>
      <c r="T417" s="346"/>
      <c r="U417" s="346"/>
      <c r="V417" s="346"/>
      <c r="W417" s="34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c r="AS417" s="346"/>
      <c r="AT417" s="346"/>
      <c r="AU417" s="346"/>
      <c r="AV417" s="346"/>
      <c r="AW417" s="346"/>
      <c r="AX417" s="346"/>
      <c r="AY417" s="346"/>
      <c r="AZ417" s="346"/>
      <c r="BA417" s="346"/>
      <c r="BB417" s="346"/>
      <c r="BC417" s="346"/>
      <c r="BD417" s="346"/>
      <c r="BE417" s="346"/>
      <c r="BF417" s="346"/>
      <c r="BG417" s="346"/>
      <c r="BH417" s="346"/>
      <c r="BI417" s="346"/>
      <c r="BJ417" s="346"/>
      <c r="BK417" s="346"/>
      <c r="BL417" s="346"/>
      <c r="BM417" s="346"/>
      <c r="BN417" s="346"/>
      <c r="BO417" s="346"/>
      <c r="BP417" s="346"/>
      <c r="BQ417" s="346"/>
    </row>
    <row r="418" ht="15.75" customHeight="1">
      <c r="A418" s="346"/>
      <c r="B418" s="346"/>
      <c r="C418" s="346"/>
      <c r="D418" s="346"/>
      <c r="E418" s="346"/>
      <c r="F418" s="346"/>
      <c r="G418" s="346"/>
      <c r="H418" s="346"/>
      <c r="I418" s="346"/>
      <c r="J418" s="346"/>
      <c r="K418" s="346"/>
      <c r="L418" s="346"/>
      <c r="M418" s="346"/>
      <c r="N418" s="346"/>
      <c r="O418" s="346"/>
      <c r="P418" s="346"/>
      <c r="Q418" s="346"/>
      <c r="R418" s="346"/>
      <c r="S418" s="346"/>
      <c r="T418" s="346"/>
      <c r="U418" s="346"/>
      <c r="V418" s="346"/>
      <c r="W418" s="34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c r="AS418" s="346"/>
      <c r="AT418" s="346"/>
      <c r="AU418" s="346"/>
      <c r="AV418" s="346"/>
      <c r="AW418" s="346"/>
      <c r="AX418" s="346"/>
      <c r="AY418" s="346"/>
      <c r="AZ418" s="346"/>
      <c r="BA418" s="346"/>
      <c r="BB418" s="346"/>
      <c r="BC418" s="346"/>
      <c r="BD418" s="346"/>
      <c r="BE418" s="346"/>
      <c r="BF418" s="346"/>
      <c r="BG418" s="346"/>
      <c r="BH418" s="346"/>
      <c r="BI418" s="346"/>
      <c r="BJ418" s="346"/>
      <c r="BK418" s="346"/>
      <c r="BL418" s="346"/>
      <c r="BM418" s="346"/>
      <c r="BN418" s="346"/>
      <c r="BO418" s="346"/>
      <c r="BP418" s="346"/>
      <c r="BQ418" s="346"/>
    </row>
    <row r="419" ht="15.75" customHeight="1">
      <c r="A419" s="346"/>
      <c r="B419" s="346"/>
      <c r="C419" s="346"/>
      <c r="D419" s="346"/>
      <c r="E419" s="346"/>
      <c r="F419" s="346"/>
      <c r="G419" s="346"/>
      <c r="H419" s="346"/>
      <c r="I419" s="346"/>
      <c r="J419" s="346"/>
      <c r="K419" s="346"/>
      <c r="L419" s="346"/>
      <c r="M419" s="346"/>
      <c r="N419" s="346"/>
      <c r="O419" s="346"/>
      <c r="P419" s="346"/>
      <c r="Q419" s="346"/>
      <c r="R419" s="346"/>
      <c r="S419" s="346"/>
      <c r="T419" s="346"/>
      <c r="U419" s="346"/>
      <c r="V419" s="346"/>
      <c r="W419" s="346"/>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c r="AS419" s="346"/>
      <c r="AT419" s="346"/>
      <c r="AU419" s="346"/>
      <c r="AV419" s="346"/>
      <c r="AW419" s="346"/>
      <c r="AX419" s="346"/>
      <c r="AY419" s="346"/>
      <c r="AZ419" s="346"/>
      <c r="BA419" s="346"/>
      <c r="BB419" s="346"/>
      <c r="BC419" s="346"/>
      <c r="BD419" s="346"/>
      <c r="BE419" s="346"/>
      <c r="BF419" s="346"/>
      <c r="BG419" s="346"/>
      <c r="BH419" s="346"/>
      <c r="BI419" s="346"/>
      <c r="BJ419" s="346"/>
      <c r="BK419" s="346"/>
      <c r="BL419" s="346"/>
      <c r="BM419" s="346"/>
      <c r="BN419" s="346"/>
      <c r="BO419" s="346"/>
      <c r="BP419" s="346"/>
      <c r="BQ419" s="346"/>
    </row>
    <row r="420" ht="15.75" customHeight="1">
      <c r="A420" s="346"/>
      <c r="B420" s="346"/>
      <c r="C420" s="346"/>
      <c r="D420" s="346"/>
      <c r="E420" s="346"/>
      <c r="F420" s="346"/>
      <c r="G420" s="346"/>
      <c r="H420" s="346"/>
      <c r="I420" s="346"/>
      <c r="J420" s="346"/>
      <c r="K420" s="346"/>
      <c r="L420" s="346"/>
      <c r="M420" s="346"/>
      <c r="N420" s="346"/>
      <c r="O420" s="346"/>
      <c r="P420" s="346"/>
      <c r="Q420" s="346"/>
      <c r="R420" s="346"/>
      <c r="S420" s="346"/>
      <c r="T420" s="346"/>
      <c r="U420" s="346"/>
      <c r="V420" s="346"/>
      <c r="W420" s="346"/>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c r="AS420" s="346"/>
      <c r="AT420" s="346"/>
      <c r="AU420" s="346"/>
      <c r="AV420" s="346"/>
      <c r="AW420" s="346"/>
      <c r="AX420" s="346"/>
      <c r="AY420" s="346"/>
      <c r="AZ420" s="346"/>
      <c r="BA420" s="346"/>
      <c r="BB420" s="346"/>
      <c r="BC420" s="346"/>
      <c r="BD420" s="346"/>
      <c r="BE420" s="346"/>
      <c r="BF420" s="346"/>
      <c r="BG420" s="346"/>
      <c r="BH420" s="346"/>
      <c r="BI420" s="346"/>
      <c r="BJ420" s="346"/>
      <c r="BK420" s="346"/>
      <c r="BL420" s="346"/>
      <c r="BM420" s="346"/>
      <c r="BN420" s="346"/>
      <c r="BO420" s="346"/>
      <c r="BP420" s="346"/>
      <c r="BQ420" s="346"/>
    </row>
    <row r="421" ht="15.75" customHeight="1">
      <c r="A421" s="346"/>
      <c r="B421" s="346"/>
      <c r="C421" s="346"/>
      <c r="D421" s="346"/>
      <c r="E421" s="346"/>
      <c r="F421" s="346"/>
      <c r="G421" s="346"/>
      <c r="H421" s="346"/>
      <c r="I421" s="346"/>
      <c r="J421" s="346"/>
      <c r="K421" s="346"/>
      <c r="L421" s="346"/>
      <c r="M421" s="346"/>
      <c r="N421" s="346"/>
      <c r="O421" s="346"/>
      <c r="P421" s="346"/>
      <c r="Q421" s="346"/>
      <c r="R421" s="346"/>
      <c r="S421" s="346"/>
      <c r="T421" s="346"/>
      <c r="U421" s="346"/>
      <c r="V421" s="346"/>
      <c r="W421" s="346"/>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c r="AS421" s="346"/>
      <c r="AT421" s="346"/>
      <c r="AU421" s="346"/>
      <c r="AV421" s="346"/>
      <c r="AW421" s="346"/>
      <c r="AX421" s="346"/>
      <c r="AY421" s="346"/>
      <c r="AZ421" s="346"/>
      <c r="BA421" s="346"/>
      <c r="BB421" s="346"/>
      <c r="BC421" s="346"/>
      <c r="BD421" s="346"/>
      <c r="BE421" s="346"/>
      <c r="BF421" s="346"/>
      <c r="BG421" s="346"/>
      <c r="BH421" s="346"/>
      <c r="BI421" s="346"/>
      <c r="BJ421" s="346"/>
      <c r="BK421" s="346"/>
      <c r="BL421" s="346"/>
      <c r="BM421" s="346"/>
      <c r="BN421" s="346"/>
      <c r="BO421" s="346"/>
      <c r="BP421" s="346"/>
      <c r="BQ421" s="346"/>
    </row>
    <row r="422" ht="15.75" customHeight="1">
      <c r="A422" s="346"/>
      <c r="B422" s="346"/>
      <c r="C422" s="346"/>
      <c r="D422" s="346"/>
      <c r="E422" s="346"/>
      <c r="F422" s="346"/>
      <c r="G422" s="346"/>
      <c r="H422" s="346"/>
      <c r="I422" s="346"/>
      <c r="J422" s="346"/>
      <c r="K422" s="346"/>
      <c r="L422" s="346"/>
      <c r="M422" s="346"/>
      <c r="N422" s="346"/>
      <c r="O422" s="346"/>
      <c r="P422" s="346"/>
      <c r="Q422" s="346"/>
      <c r="R422" s="346"/>
      <c r="S422" s="346"/>
      <c r="T422" s="346"/>
      <c r="U422" s="346"/>
      <c r="V422" s="346"/>
      <c r="W422" s="346"/>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c r="AS422" s="346"/>
      <c r="AT422" s="346"/>
      <c r="AU422" s="346"/>
      <c r="AV422" s="346"/>
      <c r="AW422" s="346"/>
      <c r="AX422" s="346"/>
      <c r="AY422" s="346"/>
      <c r="AZ422" s="346"/>
      <c r="BA422" s="346"/>
      <c r="BB422" s="346"/>
      <c r="BC422" s="346"/>
      <c r="BD422" s="346"/>
      <c r="BE422" s="346"/>
      <c r="BF422" s="346"/>
      <c r="BG422" s="346"/>
      <c r="BH422" s="346"/>
      <c r="BI422" s="346"/>
      <c r="BJ422" s="346"/>
      <c r="BK422" s="346"/>
      <c r="BL422" s="346"/>
      <c r="BM422" s="346"/>
      <c r="BN422" s="346"/>
      <c r="BO422" s="346"/>
      <c r="BP422" s="346"/>
      <c r="BQ422" s="346"/>
    </row>
    <row r="423" ht="15.75" customHeight="1">
      <c r="A423" s="346"/>
      <c r="B423" s="346"/>
      <c r="C423" s="346"/>
      <c r="D423" s="346"/>
      <c r="E423" s="346"/>
      <c r="F423" s="346"/>
      <c r="G423" s="346"/>
      <c r="H423" s="346"/>
      <c r="I423" s="346"/>
      <c r="J423" s="346"/>
      <c r="K423" s="346"/>
      <c r="L423" s="346"/>
      <c r="M423" s="346"/>
      <c r="N423" s="346"/>
      <c r="O423" s="346"/>
      <c r="P423" s="346"/>
      <c r="Q423" s="346"/>
      <c r="R423" s="346"/>
      <c r="S423" s="346"/>
      <c r="T423" s="346"/>
      <c r="U423" s="346"/>
      <c r="V423" s="346"/>
      <c r="W423" s="346"/>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c r="AS423" s="346"/>
      <c r="AT423" s="346"/>
      <c r="AU423" s="346"/>
      <c r="AV423" s="346"/>
      <c r="AW423" s="346"/>
      <c r="AX423" s="346"/>
      <c r="AY423" s="346"/>
      <c r="AZ423" s="346"/>
      <c r="BA423" s="346"/>
      <c r="BB423" s="346"/>
      <c r="BC423" s="346"/>
      <c r="BD423" s="346"/>
      <c r="BE423" s="346"/>
      <c r="BF423" s="346"/>
      <c r="BG423" s="346"/>
      <c r="BH423" s="346"/>
      <c r="BI423" s="346"/>
      <c r="BJ423" s="346"/>
      <c r="BK423" s="346"/>
      <c r="BL423" s="346"/>
      <c r="BM423" s="346"/>
      <c r="BN423" s="346"/>
      <c r="BO423" s="346"/>
      <c r="BP423" s="346"/>
      <c r="BQ423" s="346"/>
    </row>
    <row r="424" ht="15.75" customHeight="1">
      <c r="A424" s="346"/>
      <c r="B424" s="346"/>
      <c r="C424" s="346"/>
      <c r="D424" s="346"/>
      <c r="E424" s="346"/>
      <c r="F424" s="346"/>
      <c r="G424" s="346"/>
      <c r="H424" s="346"/>
      <c r="I424" s="346"/>
      <c r="J424" s="346"/>
      <c r="K424" s="346"/>
      <c r="L424" s="346"/>
      <c r="M424" s="346"/>
      <c r="N424" s="346"/>
      <c r="O424" s="346"/>
      <c r="P424" s="346"/>
      <c r="Q424" s="346"/>
      <c r="R424" s="346"/>
      <c r="S424" s="346"/>
      <c r="T424" s="346"/>
      <c r="U424" s="346"/>
      <c r="V424" s="346"/>
      <c r="W424" s="346"/>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c r="AS424" s="346"/>
      <c r="AT424" s="346"/>
      <c r="AU424" s="346"/>
      <c r="AV424" s="346"/>
      <c r="AW424" s="346"/>
      <c r="AX424" s="346"/>
      <c r="AY424" s="346"/>
      <c r="AZ424" s="346"/>
      <c r="BA424" s="346"/>
      <c r="BB424" s="346"/>
      <c r="BC424" s="346"/>
      <c r="BD424" s="346"/>
      <c r="BE424" s="346"/>
      <c r="BF424" s="346"/>
      <c r="BG424" s="346"/>
      <c r="BH424" s="346"/>
      <c r="BI424" s="346"/>
      <c r="BJ424" s="346"/>
      <c r="BK424" s="346"/>
      <c r="BL424" s="346"/>
      <c r="BM424" s="346"/>
      <c r="BN424" s="346"/>
      <c r="BO424" s="346"/>
      <c r="BP424" s="346"/>
      <c r="BQ424" s="346"/>
    </row>
    <row r="425" ht="15.75" customHeight="1">
      <c r="A425" s="346"/>
      <c r="B425" s="346"/>
      <c r="C425" s="346"/>
      <c r="D425" s="346"/>
      <c r="E425" s="346"/>
      <c r="F425" s="346"/>
      <c r="G425" s="346"/>
      <c r="H425" s="346"/>
      <c r="I425" s="346"/>
      <c r="J425" s="346"/>
      <c r="K425" s="346"/>
      <c r="L425" s="346"/>
      <c r="M425" s="346"/>
      <c r="N425" s="346"/>
      <c r="O425" s="346"/>
      <c r="P425" s="346"/>
      <c r="Q425" s="346"/>
      <c r="R425" s="346"/>
      <c r="S425" s="346"/>
      <c r="T425" s="346"/>
      <c r="U425" s="346"/>
      <c r="V425" s="346"/>
      <c r="W425" s="346"/>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c r="AS425" s="346"/>
      <c r="AT425" s="346"/>
      <c r="AU425" s="346"/>
      <c r="AV425" s="346"/>
      <c r="AW425" s="346"/>
      <c r="AX425" s="346"/>
      <c r="AY425" s="346"/>
      <c r="AZ425" s="346"/>
      <c r="BA425" s="346"/>
      <c r="BB425" s="346"/>
      <c r="BC425" s="346"/>
      <c r="BD425" s="346"/>
      <c r="BE425" s="346"/>
      <c r="BF425" s="346"/>
      <c r="BG425" s="346"/>
      <c r="BH425" s="346"/>
      <c r="BI425" s="346"/>
      <c r="BJ425" s="346"/>
      <c r="BK425" s="346"/>
      <c r="BL425" s="346"/>
      <c r="BM425" s="346"/>
      <c r="BN425" s="346"/>
      <c r="BO425" s="346"/>
      <c r="BP425" s="346"/>
      <c r="BQ425" s="346"/>
    </row>
    <row r="426" ht="15.75" customHeight="1">
      <c r="A426" s="346"/>
      <c r="B426" s="346"/>
      <c r="C426" s="346"/>
      <c r="D426" s="346"/>
      <c r="E426" s="346"/>
      <c r="F426" s="346"/>
      <c r="G426" s="346"/>
      <c r="H426" s="346"/>
      <c r="I426" s="346"/>
      <c r="J426" s="346"/>
      <c r="K426" s="346"/>
      <c r="L426" s="346"/>
      <c r="M426" s="346"/>
      <c r="N426" s="346"/>
      <c r="O426" s="346"/>
      <c r="P426" s="346"/>
      <c r="Q426" s="346"/>
      <c r="R426" s="346"/>
      <c r="S426" s="346"/>
      <c r="T426" s="346"/>
      <c r="U426" s="346"/>
      <c r="V426" s="346"/>
      <c r="W426" s="346"/>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c r="AS426" s="346"/>
      <c r="AT426" s="346"/>
      <c r="AU426" s="346"/>
      <c r="AV426" s="346"/>
      <c r="AW426" s="346"/>
      <c r="AX426" s="346"/>
      <c r="AY426" s="346"/>
      <c r="AZ426" s="346"/>
      <c r="BA426" s="346"/>
      <c r="BB426" s="346"/>
      <c r="BC426" s="346"/>
      <c r="BD426" s="346"/>
      <c r="BE426" s="346"/>
      <c r="BF426" s="346"/>
      <c r="BG426" s="346"/>
      <c r="BH426" s="346"/>
      <c r="BI426" s="346"/>
      <c r="BJ426" s="346"/>
      <c r="BK426" s="346"/>
      <c r="BL426" s="346"/>
      <c r="BM426" s="346"/>
      <c r="BN426" s="346"/>
      <c r="BO426" s="346"/>
      <c r="BP426" s="346"/>
      <c r="BQ426" s="346"/>
    </row>
    <row r="427" ht="15.75" customHeight="1">
      <c r="A427" s="346"/>
      <c r="B427" s="346"/>
      <c r="C427" s="346"/>
      <c r="D427" s="346"/>
      <c r="E427" s="346"/>
      <c r="F427" s="346"/>
      <c r="G427" s="346"/>
      <c r="H427" s="346"/>
      <c r="I427" s="346"/>
      <c r="J427" s="346"/>
      <c r="K427" s="346"/>
      <c r="L427" s="346"/>
      <c r="M427" s="346"/>
      <c r="N427" s="346"/>
      <c r="O427" s="346"/>
      <c r="P427" s="346"/>
      <c r="Q427" s="346"/>
      <c r="R427" s="346"/>
      <c r="S427" s="346"/>
      <c r="T427" s="346"/>
      <c r="U427" s="346"/>
      <c r="V427" s="346"/>
      <c r="W427" s="346"/>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c r="AS427" s="346"/>
      <c r="AT427" s="346"/>
      <c r="AU427" s="346"/>
      <c r="AV427" s="346"/>
      <c r="AW427" s="346"/>
      <c r="AX427" s="346"/>
      <c r="AY427" s="346"/>
      <c r="AZ427" s="346"/>
      <c r="BA427" s="346"/>
      <c r="BB427" s="346"/>
      <c r="BC427" s="346"/>
      <c r="BD427" s="346"/>
      <c r="BE427" s="346"/>
      <c r="BF427" s="346"/>
      <c r="BG427" s="346"/>
      <c r="BH427" s="346"/>
      <c r="BI427" s="346"/>
      <c r="BJ427" s="346"/>
      <c r="BK427" s="346"/>
      <c r="BL427" s="346"/>
      <c r="BM427" s="346"/>
      <c r="BN427" s="346"/>
      <c r="BO427" s="346"/>
      <c r="BP427" s="346"/>
      <c r="BQ427" s="346"/>
    </row>
    <row r="428" ht="15.75" customHeight="1">
      <c r="A428" s="346"/>
      <c r="B428" s="346"/>
      <c r="C428" s="346"/>
      <c r="D428" s="346"/>
      <c r="E428" s="346"/>
      <c r="F428" s="346"/>
      <c r="G428" s="346"/>
      <c r="H428" s="346"/>
      <c r="I428" s="346"/>
      <c r="J428" s="346"/>
      <c r="K428" s="346"/>
      <c r="L428" s="346"/>
      <c r="M428" s="346"/>
      <c r="N428" s="346"/>
      <c r="O428" s="346"/>
      <c r="P428" s="346"/>
      <c r="Q428" s="346"/>
      <c r="R428" s="346"/>
      <c r="S428" s="346"/>
      <c r="T428" s="346"/>
      <c r="U428" s="346"/>
      <c r="V428" s="346"/>
      <c r="W428" s="346"/>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c r="AS428" s="346"/>
      <c r="AT428" s="346"/>
      <c r="AU428" s="346"/>
      <c r="AV428" s="346"/>
      <c r="AW428" s="346"/>
      <c r="AX428" s="346"/>
      <c r="AY428" s="346"/>
      <c r="AZ428" s="346"/>
      <c r="BA428" s="346"/>
      <c r="BB428" s="346"/>
      <c r="BC428" s="346"/>
      <c r="BD428" s="346"/>
      <c r="BE428" s="346"/>
      <c r="BF428" s="346"/>
      <c r="BG428" s="346"/>
      <c r="BH428" s="346"/>
      <c r="BI428" s="346"/>
      <c r="BJ428" s="346"/>
      <c r="BK428" s="346"/>
      <c r="BL428" s="346"/>
      <c r="BM428" s="346"/>
      <c r="BN428" s="346"/>
      <c r="BO428" s="346"/>
      <c r="BP428" s="346"/>
      <c r="BQ428" s="346"/>
    </row>
    <row r="429" ht="15.75" customHeight="1">
      <c r="A429" s="346"/>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c r="AS429" s="346"/>
      <c r="AT429" s="346"/>
      <c r="AU429" s="346"/>
      <c r="AV429" s="346"/>
      <c r="AW429" s="346"/>
      <c r="AX429" s="346"/>
      <c r="AY429" s="346"/>
      <c r="AZ429" s="346"/>
      <c r="BA429" s="346"/>
      <c r="BB429" s="346"/>
      <c r="BC429" s="346"/>
      <c r="BD429" s="346"/>
      <c r="BE429" s="346"/>
      <c r="BF429" s="346"/>
      <c r="BG429" s="346"/>
      <c r="BH429" s="346"/>
      <c r="BI429" s="346"/>
      <c r="BJ429" s="346"/>
      <c r="BK429" s="346"/>
      <c r="BL429" s="346"/>
      <c r="BM429" s="346"/>
      <c r="BN429" s="346"/>
      <c r="BO429" s="346"/>
      <c r="BP429" s="346"/>
      <c r="BQ429" s="346"/>
    </row>
    <row r="430" ht="15.75" customHeight="1">
      <c r="A430" s="346"/>
      <c r="B430" s="346"/>
      <c r="C430" s="346"/>
      <c r="D430" s="346"/>
      <c r="E430" s="346"/>
      <c r="F430" s="346"/>
      <c r="G430" s="346"/>
      <c r="H430" s="346"/>
      <c r="I430" s="346"/>
      <c r="J430" s="346"/>
      <c r="K430" s="346"/>
      <c r="L430" s="346"/>
      <c r="M430" s="346"/>
      <c r="N430" s="346"/>
      <c r="O430" s="346"/>
      <c r="P430" s="346"/>
      <c r="Q430" s="346"/>
      <c r="R430" s="346"/>
      <c r="S430" s="346"/>
      <c r="T430" s="346"/>
      <c r="U430" s="346"/>
      <c r="V430" s="346"/>
      <c r="W430" s="346"/>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c r="AS430" s="346"/>
      <c r="AT430" s="346"/>
      <c r="AU430" s="346"/>
      <c r="AV430" s="346"/>
      <c r="AW430" s="346"/>
      <c r="AX430" s="346"/>
      <c r="AY430" s="346"/>
      <c r="AZ430" s="346"/>
      <c r="BA430" s="346"/>
      <c r="BB430" s="346"/>
      <c r="BC430" s="346"/>
      <c r="BD430" s="346"/>
      <c r="BE430" s="346"/>
      <c r="BF430" s="346"/>
      <c r="BG430" s="346"/>
      <c r="BH430" s="346"/>
      <c r="BI430" s="346"/>
      <c r="BJ430" s="346"/>
      <c r="BK430" s="346"/>
      <c r="BL430" s="346"/>
      <c r="BM430" s="346"/>
      <c r="BN430" s="346"/>
      <c r="BO430" s="346"/>
      <c r="BP430" s="346"/>
      <c r="BQ430" s="346"/>
    </row>
    <row r="431" ht="15.75" customHeight="1">
      <c r="A431" s="346"/>
      <c r="B431" s="346"/>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c r="AS431" s="346"/>
      <c r="AT431" s="346"/>
      <c r="AU431" s="346"/>
      <c r="AV431" s="346"/>
      <c r="AW431" s="346"/>
      <c r="AX431" s="346"/>
      <c r="AY431" s="346"/>
      <c r="AZ431" s="346"/>
      <c r="BA431" s="346"/>
      <c r="BB431" s="346"/>
      <c r="BC431" s="346"/>
      <c r="BD431" s="346"/>
      <c r="BE431" s="346"/>
      <c r="BF431" s="346"/>
      <c r="BG431" s="346"/>
      <c r="BH431" s="346"/>
      <c r="BI431" s="346"/>
      <c r="BJ431" s="346"/>
      <c r="BK431" s="346"/>
      <c r="BL431" s="346"/>
      <c r="BM431" s="346"/>
      <c r="BN431" s="346"/>
      <c r="BO431" s="346"/>
      <c r="BP431" s="346"/>
      <c r="BQ431" s="346"/>
    </row>
    <row r="432" ht="15.75" customHeight="1">
      <c r="A432" s="346"/>
      <c r="B432" s="346"/>
      <c r="C432" s="346"/>
      <c r="D432" s="346"/>
      <c r="E432" s="346"/>
      <c r="F432" s="346"/>
      <c r="G432" s="346"/>
      <c r="H432" s="346"/>
      <c r="I432" s="346"/>
      <c r="J432" s="346"/>
      <c r="K432" s="346"/>
      <c r="L432" s="346"/>
      <c r="M432" s="346"/>
      <c r="N432" s="346"/>
      <c r="O432" s="346"/>
      <c r="P432" s="346"/>
      <c r="Q432" s="346"/>
      <c r="R432" s="346"/>
      <c r="S432" s="346"/>
      <c r="T432" s="346"/>
      <c r="U432" s="346"/>
      <c r="V432" s="346"/>
      <c r="W432" s="346"/>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c r="AS432" s="346"/>
      <c r="AT432" s="346"/>
      <c r="AU432" s="346"/>
      <c r="AV432" s="346"/>
      <c r="AW432" s="346"/>
      <c r="AX432" s="346"/>
      <c r="AY432" s="346"/>
      <c r="AZ432" s="346"/>
      <c r="BA432" s="346"/>
      <c r="BB432" s="346"/>
      <c r="BC432" s="346"/>
      <c r="BD432" s="346"/>
      <c r="BE432" s="346"/>
      <c r="BF432" s="346"/>
      <c r="BG432" s="346"/>
      <c r="BH432" s="346"/>
      <c r="BI432" s="346"/>
      <c r="BJ432" s="346"/>
      <c r="BK432" s="346"/>
      <c r="BL432" s="346"/>
      <c r="BM432" s="346"/>
      <c r="BN432" s="346"/>
      <c r="BO432" s="346"/>
      <c r="BP432" s="346"/>
      <c r="BQ432" s="346"/>
    </row>
    <row r="433" ht="15.75" customHeight="1">
      <c r="A433" s="346"/>
      <c r="B433" s="346"/>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c r="AS433" s="346"/>
      <c r="AT433" s="346"/>
      <c r="AU433" s="346"/>
      <c r="AV433" s="346"/>
      <c r="AW433" s="346"/>
      <c r="AX433" s="346"/>
      <c r="AY433" s="346"/>
      <c r="AZ433" s="346"/>
      <c r="BA433" s="346"/>
      <c r="BB433" s="346"/>
      <c r="BC433" s="346"/>
      <c r="BD433" s="346"/>
      <c r="BE433" s="346"/>
      <c r="BF433" s="346"/>
      <c r="BG433" s="346"/>
      <c r="BH433" s="346"/>
      <c r="BI433" s="346"/>
      <c r="BJ433" s="346"/>
      <c r="BK433" s="346"/>
      <c r="BL433" s="346"/>
      <c r="BM433" s="346"/>
      <c r="BN433" s="346"/>
      <c r="BO433" s="346"/>
      <c r="BP433" s="346"/>
      <c r="BQ433" s="346"/>
    </row>
    <row r="434" ht="15.75" customHeight="1">
      <c r="A434" s="346"/>
      <c r="B434" s="346"/>
      <c r="C434" s="346"/>
      <c r="D434" s="346"/>
      <c r="E434" s="346"/>
      <c r="F434" s="346"/>
      <c r="G434" s="346"/>
      <c r="H434" s="346"/>
      <c r="I434" s="346"/>
      <c r="J434" s="346"/>
      <c r="K434" s="346"/>
      <c r="L434" s="346"/>
      <c r="M434" s="346"/>
      <c r="N434" s="346"/>
      <c r="O434" s="346"/>
      <c r="P434" s="346"/>
      <c r="Q434" s="346"/>
      <c r="R434" s="346"/>
      <c r="S434" s="346"/>
      <c r="T434" s="346"/>
      <c r="U434" s="346"/>
      <c r="V434" s="346"/>
      <c r="W434" s="346"/>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c r="AS434" s="346"/>
      <c r="AT434" s="346"/>
      <c r="AU434" s="346"/>
      <c r="AV434" s="346"/>
      <c r="AW434" s="346"/>
      <c r="AX434" s="346"/>
      <c r="AY434" s="346"/>
      <c r="AZ434" s="346"/>
      <c r="BA434" s="346"/>
      <c r="BB434" s="346"/>
      <c r="BC434" s="346"/>
      <c r="BD434" s="346"/>
      <c r="BE434" s="346"/>
      <c r="BF434" s="346"/>
      <c r="BG434" s="346"/>
      <c r="BH434" s="346"/>
      <c r="BI434" s="346"/>
      <c r="BJ434" s="346"/>
      <c r="BK434" s="346"/>
      <c r="BL434" s="346"/>
      <c r="BM434" s="346"/>
      <c r="BN434" s="346"/>
      <c r="BO434" s="346"/>
      <c r="BP434" s="346"/>
      <c r="BQ434" s="346"/>
    </row>
    <row r="435" ht="15.75" customHeight="1">
      <c r="A435" s="346"/>
      <c r="B435" s="346"/>
      <c r="C435" s="346"/>
      <c r="D435" s="346"/>
      <c r="E435" s="346"/>
      <c r="F435" s="346"/>
      <c r="G435" s="346"/>
      <c r="H435" s="346"/>
      <c r="I435" s="346"/>
      <c r="J435" s="346"/>
      <c r="K435" s="346"/>
      <c r="L435" s="346"/>
      <c r="M435" s="346"/>
      <c r="N435" s="346"/>
      <c r="O435" s="346"/>
      <c r="P435" s="346"/>
      <c r="Q435" s="346"/>
      <c r="R435" s="346"/>
      <c r="S435" s="346"/>
      <c r="T435" s="346"/>
      <c r="U435" s="346"/>
      <c r="V435" s="346"/>
      <c r="W435" s="346"/>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c r="AS435" s="346"/>
      <c r="AT435" s="346"/>
      <c r="AU435" s="346"/>
      <c r="AV435" s="346"/>
      <c r="AW435" s="346"/>
      <c r="AX435" s="346"/>
      <c r="AY435" s="346"/>
      <c r="AZ435" s="346"/>
      <c r="BA435" s="346"/>
      <c r="BB435" s="346"/>
      <c r="BC435" s="346"/>
      <c r="BD435" s="346"/>
      <c r="BE435" s="346"/>
      <c r="BF435" s="346"/>
      <c r="BG435" s="346"/>
      <c r="BH435" s="346"/>
      <c r="BI435" s="346"/>
      <c r="BJ435" s="346"/>
      <c r="BK435" s="346"/>
      <c r="BL435" s="346"/>
      <c r="BM435" s="346"/>
      <c r="BN435" s="346"/>
      <c r="BO435" s="346"/>
      <c r="BP435" s="346"/>
      <c r="BQ435" s="346"/>
    </row>
    <row r="436" ht="15.75" customHeight="1">
      <c r="A436" s="346"/>
      <c r="B436" s="346"/>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c r="AS436" s="346"/>
      <c r="AT436" s="346"/>
      <c r="AU436" s="346"/>
      <c r="AV436" s="346"/>
      <c r="AW436" s="346"/>
      <c r="AX436" s="346"/>
      <c r="AY436" s="346"/>
      <c r="AZ436" s="346"/>
      <c r="BA436" s="346"/>
      <c r="BB436" s="346"/>
      <c r="BC436" s="346"/>
      <c r="BD436" s="346"/>
      <c r="BE436" s="346"/>
      <c r="BF436" s="346"/>
      <c r="BG436" s="346"/>
      <c r="BH436" s="346"/>
      <c r="BI436" s="346"/>
      <c r="BJ436" s="346"/>
      <c r="BK436" s="346"/>
      <c r="BL436" s="346"/>
      <c r="BM436" s="346"/>
      <c r="BN436" s="346"/>
      <c r="BO436" s="346"/>
      <c r="BP436" s="346"/>
      <c r="BQ436" s="346"/>
    </row>
    <row r="437" ht="15.75" customHeight="1">
      <c r="A437" s="346"/>
      <c r="B437" s="346"/>
      <c r="C437" s="346"/>
      <c r="D437" s="346"/>
      <c r="E437" s="346"/>
      <c r="F437" s="346"/>
      <c r="G437" s="346"/>
      <c r="H437" s="346"/>
      <c r="I437" s="346"/>
      <c r="J437" s="346"/>
      <c r="K437" s="346"/>
      <c r="L437" s="346"/>
      <c r="M437" s="346"/>
      <c r="N437" s="346"/>
      <c r="O437" s="346"/>
      <c r="P437" s="346"/>
      <c r="Q437" s="346"/>
      <c r="R437" s="346"/>
      <c r="S437" s="346"/>
      <c r="T437" s="346"/>
      <c r="U437" s="346"/>
      <c r="V437" s="346"/>
      <c r="W437" s="346"/>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c r="AS437" s="346"/>
      <c r="AT437" s="346"/>
      <c r="AU437" s="346"/>
      <c r="AV437" s="346"/>
      <c r="AW437" s="346"/>
      <c r="AX437" s="346"/>
      <c r="AY437" s="346"/>
      <c r="AZ437" s="346"/>
      <c r="BA437" s="346"/>
      <c r="BB437" s="346"/>
      <c r="BC437" s="346"/>
      <c r="BD437" s="346"/>
      <c r="BE437" s="346"/>
      <c r="BF437" s="346"/>
      <c r="BG437" s="346"/>
      <c r="BH437" s="346"/>
      <c r="BI437" s="346"/>
      <c r="BJ437" s="346"/>
      <c r="BK437" s="346"/>
      <c r="BL437" s="346"/>
      <c r="BM437" s="346"/>
      <c r="BN437" s="346"/>
      <c r="BO437" s="346"/>
      <c r="BP437" s="346"/>
      <c r="BQ437" s="346"/>
    </row>
    <row r="438" ht="15.75" customHeight="1">
      <c r="A438" s="346"/>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c r="AS438" s="346"/>
      <c r="AT438" s="346"/>
      <c r="AU438" s="346"/>
      <c r="AV438" s="346"/>
      <c r="AW438" s="346"/>
      <c r="AX438" s="346"/>
      <c r="AY438" s="346"/>
      <c r="AZ438" s="346"/>
      <c r="BA438" s="346"/>
      <c r="BB438" s="346"/>
      <c r="BC438" s="346"/>
      <c r="BD438" s="346"/>
      <c r="BE438" s="346"/>
      <c r="BF438" s="346"/>
      <c r="BG438" s="346"/>
      <c r="BH438" s="346"/>
      <c r="BI438" s="346"/>
      <c r="BJ438" s="346"/>
      <c r="BK438" s="346"/>
      <c r="BL438" s="346"/>
      <c r="BM438" s="346"/>
      <c r="BN438" s="346"/>
      <c r="BO438" s="346"/>
      <c r="BP438" s="346"/>
      <c r="BQ438" s="346"/>
    </row>
    <row r="439" ht="15.75" customHeight="1">
      <c r="A439" s="346"/>
      <c r="B439" s="346"/>
      <c r="C439" s="346"/>
      <c r="D439" s="346"/>
      <c r="E439" s="346"/>
      <c r="F439" s="346"/>
      <c r="G439" s="346"/>
      <c r="H439" s="346"/>
      <c r="I439" s="346"/>
      <c r="J439" s="346"/>
      <c r="K439" s="346"/>
      <c r="L439" s="346"/>
      <c r="M439" s="346"/>
      <c r="N439" s="346"/>
      <c r="O439" s="346"/>
      <c r="P439" s="346"/>
      <c r="Q439" s="346"/>
      <c r="R439" s="346"/>
      <c r="S439" s="346"/>
      <c r="T439" s="346"/>
      <c r="U439" s="346"/>
      <c r="V439" s="346"/>
      <c r="W439" s="346"/>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c r="AS439" s="346"/>
      <c r="AT439" s="346"/>
      <c r="AU439" s="346"/>
      <c r="AV439" s="346"/>
      <c r="AW439" s="346"/>
      <c r="AX439" s="346"/>
      <c r="AY439" s="346"/>
      <c r="AZ439" s="346"/>
      <c r="BA439" s="346"/>
      <c r="BB439" s="346"/>
      <c r="BC439" s="346"/>
      <c r="BD439" s="346"/>
      <c r="BE439" s="346"/>
      <c r="BF439" s="346"/>
      <c r="BG439" s="346"/>
      <c r="BH439" s="346"/>
      <c r="BI439" s="346"/>
      <c r="BJ439" s="346"/>
      <c r="BK439" s="346"/>
      <c r="BL439" s="346"/>
      <c r="BM439" s="346"/>
      <c r="BN439" s="346"/>
      <c r="BO439" s="346"/>
      <c r="BP439" s="346"/>
      <c r="BQ439" s="346"/>
    </row>
    <row r="440" ht="15.75" customHeight="1">
      <c r="A440" s="346"/>
      <c r="B440" s="346"/>
      <c r="C440" s="346"/>
      <c r="D440" s="346"/>
      <c r="E440" s="346"/>
      <c r="F440" s="346"/>
      <c r="G440" s="346"/>
      <c r="H440" s="346"/>
      <c r="I440" s="346"/>
      <c r="J440" s="346"/>
      <c r="K440" s="346"/>
      <c r="L440" s="346"/>
      <c r="M440" s="346"/>
      <c r="N440" s="346"/>
      <c r="O440" s="346"/>
      <c r="P440" s="346"/>
      <c r="Q440" s="346"/>
      <c r="R440" s="346"/>
      <c r="S440" s="346"/>
      <c r="T440" s="346"/>
      <c r="U440" s="346"/>
      <c r="V440" s="346"/>
      <c r="W440" s="346"/>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c r="AS440" s="346"/>
      <c r="AT440" s="346"/>
      <c r="AU440" s="346"/>
      <c r="AV440" s="346"/>
      <c r="AW440" s="346"/>
      <c r="AX440" s="346"/>
      <c r="AY440" s="346"/>
      <c r="AZ440" s="346"/>
      <c r="BA440" s="346"/>
      <c r="BB440" s="346"/>
      <c r="BC440" s="346"/>
      <c r="BD440" s="346"/>
      <c r="BE440" s="346"/>
      <c r="BF440" s="346"/>
      <c r="BG440" s="346"/>
      <c r="BH440" s="346"/>
      <c r="BI440" s="346"/>
      <c r="BJ440" s="346"/>
      <c r="BK440" s="346"/>
      <c r="BL440" s="346"/>
      <c r="BM440" s="346"/>
      <c r="BN440" s="346"/>
      <c r="BO440" s="346"/>
      <c r="BP440" s="346"/>
      <c r="BQ440" s="346"/>
    </row>
    <row r="441" ht="15.75" customHeight="1">
      <c r="A441" s="346"/>
      <c r="B441" s="346"/>
      <c r="C441" s="346"/>
      <c r="D441" s="346"/>
      <c r="E441" s="346"/>
      <c r="F441" s="346"/>
      <c r="G441" s="346"/>
      <c r="H441" s="346"/>
      <c r="I441" s="346"/>
      <c r="J441" s="346"/>
      <c r="K441" s="346"/>
      <c r="L441" s="346"/>
      <c r="M441" s="346"/>
      <c r="N441" s="346"/>
      <c r="O441" s="346"/>
      <c r="P441" s="346"/>
      <c r="Q441" s="346"/>
      <c r="R441" s="346"/>
      <c r="S441" s="346"/>
      <c r="T441" s="346"/>
      <c r="U441" s="346"/>
      <c r="V441" s="346"/>
      <c r="W441" s="346"/>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c r="AS441" s="346"/>
      <c r="AT441" s="346"/>
      <c r="AU441" s="346"/>
      <c r="AV441" s="346"/>
      <c r="AW441" s="346"/>
      <c r="AX441" s="346"/>
      <c r="AY441" s="346"/>
      <c r="AZ441" s="346"/>
      <c r="BA441" s="346"/>
      <c r="BB441" s="346"/>
      <c r="BC441" s="346"/>
      <c r="BD441" s="346"/>
      <c r="BE441" s="346"/>
      <c r="BF441" s="346"/>
      <c r="BG441" s="346"/>
      <c r="BH441" s="346"/>
      <c r="BI441" s="346"/>
      <c r="BJ441" s="346"/>
      <c r="BK441" s="346"/>
      <c r="BL441" s="346"/>
      <c r="BM441" s="346"/>
      <c r="BN441" s="346"/>
      <c r="BO441" s="346"/>
      <c r="BP441" s="346"/>
      <c r="BQ441" s="346"/>
    </row>
    <row r="442" ht="15.75" customHeight="1">
      <c r="A442" s="346"/>
      <c r="B442" s="346"/>
      <c r="C442" s="346"/>
      <c r="D442" s="346"/>
      <c r="E442" s="346"/>
      <c r="F442" s="346"/>
      <c r="G442" s="346"/>
      <c r="H442" s="346"/>
      <c r="I442" s="346"/>
      <c r="J442" s="346"/>
      <c r="K442" s="346"/>
      <c r="L442" s="346"/>
      <c r="M442" s="346"/>
      <c r="N442" s="346"/>
      <c r="O442" s="346"/>
      <c r="P442" s="346"/>
      <c r="Q442" s="346"/>
      <c r="R442" s="346"/>
      <c r="S442" s="346"/>
      <c r="T442" s="346"/>
      <c r="U442" s="346"/>
      <c r="V442" s="346"/>
      <c r="W442" s="346"/>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c r="AS442" s="346"/>
      <c r="AT442" s="346"/>
      <c r="AU442" s="346"/>
      <c r="AV442" s="346"/>
      <c r="AW442" s="346"/>
      <c r="AX442" s="346"/>
      <c r="AY442" s="346"/>
      <c r="AZ442" s="346"/>
      <c r="BA442" s="346"/>
      <c r="BB442" s="346"/>
      <c r="BC442" s="346"/>
      <c r="BD442" s="346"/>
      <c r="BE442" s="346"/>
      <c r="BF442" s="346"/>
      <c r="BG442" s="346"/>
      <c r="BH442" s="346"/>
      <c r="BI442" s="346"/>
      <c r="BJ442" s="346"/>
      <c r="BK442" s="346"/>
      <c r="BL442" s="346"/>
      <c r="BM442" s="346"/>
      <c r="BN442" s="346"/>
      <c r="BO442" s="346"/>
      <c r="BP442" s="346"/>
      <c r="BQ442" s="346"/>
    </row>
    <row r="443" ht="15.75" customHeight="1">
      <c r="A443" s="346"/>
      <c r="B443" s="346"/>
      <c r="C443" s="346"/>
      <c r="D443" s="346"/>
      <c r="E443" s="346"/>
      <c r="F443" s="346"/>
      <c r="G443" s="346"/>
      <c r="H443" s="346"/>
      <c r="I443" s="346"/>
      <c r="J443" s="346"/>
      <c r="K443" s="346"/>
      <c r="L443" s="346"/>
      <c r="M443" s="346"/>
      <c r="N443" s="346"/>
      <c r="O443" s="346"/>
      <c r="P443" s="346"/>
      <c r="Q443" s="346"/>
      <c r="R443" s="346"/>
      <c r="S443" s="346"/>
      <c r="T443" s="346"/>
      <c r="U443" s="346"/>
      <c r="V443" s="346"/>
      <c r="W443" s="346"/>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c r="AS443" s="346"/>
      <c r="AT443" s="346"/>
      <c r="AU443" s="346"/>
      <c r="AV443" s="346"/>
      <c r="AW443" s="346"/>
      <c r="AX443" s="346"/>
      <c r="AY443" s="346"/>
      <c r="AZ443" s="346"/>
      <c r="BA443" s="346"/>
      <c r="BB443" s="346"/>
      <c r="BC443" s="346"/>
      <c r="BD443" s="346"/>
      <c r="BE443" s="346"/>
      <c r="BF443" s="346"/>
      <c r="BG443" s="346"/>
      <c r="BH443" s="346"/>
      <c r="BI443" s="346"/>
      <c r="BJ443" s="346"/>
      <c r="BK443" s="346"/>
      <c r="BL443" s="346"/>
      <c r="BM443" s="346"/>
      <c r="BN443" s="346"/>
      <c r="BO443" s="346"/>
      <c r="BP443" s="346"/>
      <c r="BQ443" s="346"/>
    </row>
    <row r="444" ht="15.75" customHeight="1">
      <c r="A444" s="346"/>
      <c r="B444" s="346"/>
      <c r="C444" s="346"/>
      <c r="D444" s="346"/>
      <c r="E444" s="346"/>
      <c r="F444" s="346"/>
      <c r="G444" s="346"/>
      <c r="H444" s="346"/>
      <c r="I444" s="346"/>
      <c r="J444" s="346"/>
      <c r="K444" s="346"/>
      <c r="L444" s="346"/>
      <c r="M444" s="346"/>
      <c r="N444" s="346"/>
      <c r="O444" s="346"/>
      <c r="P444" s="346"/>
      <c r="Q444" s="346"/>
      <c r="R444" s="346"/>
      <c r="S444" s="346"/>
      <c r="T444" s="346"/>
      <c r="U444" s="346"/>
      <c r="V444" s="346"/>
      <c r="W444" s="346"/>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c r="AS444" s="346"/>
      <c r="AT444" s="346"/>
      <c r="AU444" s="346"/>
      <c r="AV444" s="346"/>
      <c r="AW444" s="346"/>
      <c r="AX444" s="346"/>
      <c r="AY444" s="346"/>
      <c r="AZ444" s="346"/>
      <c r="BA444" s="346"/>
      <c r="BB444" s="346"/>
      <c r="BC444" s="346"/>
      <c r="BD444" s="346"/>
      <c r="BE444" s="346"/>
      <c r="BF444" s="346"/>
      <c r="BG444" s="346"/>
      <c r="BH444" s="346"/>
      <c r="BI444" s="346"/>
      <c r="BJ444" s="346"/>
      <c r="BK444" s="346"/>
      <c r="BL444" s="346"/>
      <c r="BM444" s="346"/>
      <c r="BN444" s="346"/>
      <c r="BO444" s="346"/>
      <c r="BP444" s="346"/>
      <c r="BQ444" s="346"/>
    </row>
    <row r="445" ht="15.75" customHeight="1">
      <c r="A445" s="346"/>
      <c r="B445" s="346"/>
      <c r="C445" s="346"/>
      <c r="D445" s="346"/>
      <c r="E445" s="346"/>
      <c r="F445" s="346"/>
      <c r="G445" s="346"/>
      <c r="H445" s="346"/>
      <c r="I445" s="346"/>
      <c r="J445" s="346"/>
      <c r="K445" s="346"/>
      <c r="L445" s="346"/>
      <c r="M445" s="346"/>
      <c r="N445" s="346"/>
      <c r="O445" s="346"/>
      <c r="P445" s="346"/>
      <c r="Q445" s="346"/>
      <c r="R445" s="346"/>
      <c r="S445" s="346"/>
      <c r="T445" s="346"/>
      <c r="U445" s="346"/>
      <c r="V445" s="346"/>
      <c r="W445" s="346"/>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c r="AS445" s="346"/>
      <c r="AT445" s="346"/>
      <c r="AU445" s="346"/>
      <c r="AV445" s="346"/>
      <c r="AW445" s="346"/>
      <c r="AX445" s="346"/>
      <c r="AY445" s="346"/>
      <c r="AZ445" s="346"/>
      <c r="BA445" s="346"/>
      <c r="BB445" s="346"/>
      <c r="BC445" s="346"/>
      <c r="BD445" s="346"/>
      <c r="BE445" s="346"/>
      <c r="BF445" s="346"/>
      <c r="BG445" s="346"/>
      <c r="BH445" s="346"/>
      <c r="BI445" s="346"/>
      <c r="BJ445" s="346"/>
      <c r="BK445" s="346"/>
      <c r="BL445" s="346"/>
      <c r="BM445" s="346"/>
      <c r="BN445" s="346"/>
      <c r="BO445" s="346"/>
      <c r="BP445" s="346"/>
      <c r="BQ445" s="346"/>
    </row>
    <row r="446" ht="15.75" customHeight="1">
      <c r="A446" s="346"/>
      <c r="B446" s="346"/>
      <c r="C446" s="346"/>
      <c r="D446" s="346"/>
      <c r="E446" s="346"/>
      <c r="F446" s="346"/>
      <c r="G446" s="346"/>
      <c r="H446" s="346"/>
      <c r="I446" s="346"/>
      <c r="J446" s="346"/>
      <c r="K446" s="346"/>
      <c r="L446" s="346"/>
      <c r="M446" s="346"/>
      <c r="N446" s="346"/>
      <c r="O446" s="346"/>
      <c r="P446" s="346"/>
      <c r="Q446" s="346"/>
      <c r="R446" s="346"/>
      <c r="S446" s="346"/>
      <c r="T446" s="346"/>
      <c r="U446" s="346"/>
      <c r="V446" s="346"/>
      <c r="W446" s="346"/>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c r="AS446" s="346"/>
      <c r="AT446" s="346"/>
      <c r="AU446" s="346"/>
      <c r="AV446" s="346"/>
      <c r="AW446" s="346"/>
      <c r="AX446" s="346"/>
      <c r="AY446" s="346"/>
      <c r="AZ446" s="346"/>
      <c r="BA446" s="346"/>
      <c r="BB446" s="346"/>
      <c r="BC446" s="346"/>
      <c r="BD446" s="346"/>
      <c r="BE446" s="346"/>
      <c r="BF446" s="346"/>
      <c r="BG446" s="346"/>
      <c r="BH446" s="346"/>
      <c r="BI446" s="346"/>
      <c r="BJ446" s="346"/>
      <c r="BK446" s="346"/>
      <c r="BL446" s="346"/>
      <c r="BM446" s="346"/>
      <c r="BN446" s="346"/>
      <c r="BO446" s="346"/>
      <c r="BP446" s="346"/>
      <c r="BQ446" s="346"/>
    </row>
    <row r="447" ht="15.75" customHeight="1">
      <c r="A447" s="346"/>
      <c r="B447" s="346"/>
      <c r="C447" s="346"/>
      <c r="D447" s="346"/>
      <c r="E447" s="346"/>
      <c r="F447" s="346"/>
      <c r="G447" s="346"/>
      <c r="H447" s="346"/>
      <c r="I447" s="346"/>
      <c r="J447" s="346"/>
      <c r="K447" s="346"/>
      <c r="L447" s="346"/>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c r="AS447" s="346"/>
      <c r="AT447" s="346"/>
      <c r="AU447" s="346"/>
      <c r="AV447" s="346"/>
      <c r="AW447" s="346"/>
      <c r="AX447" s="346"/>
      <c r="AY447" s="346"/>
      <c r="AZ447" s="346"/>
      <c r="BA447" s="346"/>
      <c r="BB447" s="346"/>
      <c r="BC447" s="346"/>
      <c r="BD447" s="346"/>
      <c r="BE447" s="346"/>
      <c r="BF447" s="346"/>
      <c r="BG447" s="346"/>
      <c r="BH447" s="346"/>
      <c r="BI447" s="346"/>
      <c r="BJ447" s="346"/>
      <c r="BK447" s="346"/>
      <c r="BL447" s="346"/>
      <c r="BM447" s="346"/>
      <c r="BN447" s="346"/>
      <c r="BO447" s="346"/>
      <c r="BP447" s="346"/>
      <c r="BQ447" s="346"/>
    </row>
    <row r="448" ht="15.75" customHeight="1">
      <c r="A448" s="346"/>
      <c r="B448" s="346"/>
      <c r="C448" s="346"/>
      <c r="D448" s="346"/>
      <c r="E448" s="346"/>
      <c r="F448" s="346"/>
      <c r="G448" s="346"/>
      <c r="H448" s="346"/>
      <c r="I448" s="346"/>
      <c r="J448" s="346"/>
      <c r="K448" s="346"/>
      <c r="L448" s="346"/>
      <c r="M448" s="346"/>
      <c r="N448" s="346"/>
      <c r="O448" s="346"/>
      <c r="P448" s="346"/>
      <c r="Q448" s="346"/>
      <c r="R448" s="346"/>
      <c r="S448" s="346"/>
      <c r="T448" s="346"/>
      <c r="U448" s="346"/>
      <c r="V448" s="346"/>
      <c r="W448" s="346"/>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c r="AS448" s="346"/>
      <c r="AT448" s="346"/>
      <c r="AU448" s="346"/>
      <c r="AV448" s="346"/>
      <c r="AW448" s="346"/>
      <c r="AX448" s="346"/>
      <c r="AY448" s="346"/>
      <c r="AZ448" s="346"/>
      <c r="BA448" s="346"/>
      <c r="BB448" s="346"/>
      <c r="BC448" s="346"/>
      <c r="BD448" s="346"/>
      <c r="BE448" s="346"/>
      <c r="BF448" s="346"/>
      <c r="BG448" s="346"/>
      <c r="BH448" s="346"/>
      <c r="BI448" s="346"/>
      <c r="BJ448" s="346"/>
      <c r="BK448" s="346"/>
      <c r="BL448" s="346"/>
      <c r="BM448" s="346"/>
      <c r="BN448" s="346"/>
      <c r="BO448" s="346"/>
      <c r="BP448" s="346"/>
      <c r="BQ448" s="346"/>
    </row>
    <row r="449" ht="15.75" customHeight="1">
      <c r="A449" s="346"/>
      <c r="B449" s="346"/>
      <c r="C449" s="346"/>
      <c r="D449" s="346"/>
      <c r="E449" s="346"/>
      <c r="F449" s="346"/>
      <c r="G449" s="346"/>
      <c r="H449" s="346"/>
      <c r="I449" s="346"/>
      <c r="J449" s="346"/>
      <c r="K449" s="346"/>
      <c r="L449" s="346"/>
      <c r="M449" s="346"/>
      <c r="N449" s="346"/>
      <c r="O449" s="346"/>
      <c r="P449" s="346"/>
      <c r="Q449" s="346"/>
      <c r="R449" s="346"/>
      <c r="S449" s="346"/>
      <c r="T449" s="346"/>
      <c r="U449" s="346"/>
      <c r="V449" s="346"/>
      <c r="W449" s="346"/>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c r="AS449" s="346"/>
      <c r="AT449" s="346"/>
      <c r="AU449" s="346"/>
      <c r="AV449" s="346"/>
      <c r="AW449" s="346"/>
      <c r="AX449" s="346"/>
      <c r="AY449" s="346"/>
      <c r="AZ449" s="346"/>
      <c r="BA449" s="346"/>
      <c r="BB449" s="346"/>
      <c r="BC449" s="346"/>
      <c r="BD449" s="346"/>
      <c r="BE449" s="346"/>
      <c r="BF449" s="346"/>
      <c r="BG449" s="346"/>
      <c r="BH449" s="346"/>
      <c r="BI449" s="346"/>
      <c r="BJ449" s="346"/>
      <c r="BK449" s="346"/>
      <c r="BL449" s="346"/>
      <c r="BM449" s="346"/>
      <c r="BN449" s="346"/>
      <c r="BO449" s="346"/>
      <c r="BP449" s="346"/>
      <c r="BQ449" s="346"/>
    </row>
    <row r="450" ht="15.75" customHeight="1">
      <c r="A450" s="346"/>
      <c r="B450" s="346"/>
      <c r="C450" s="346"/>
      <c r="D450" s="346"/>
      <c r="E450" s="346"/>
      <c r="F450" s="346"/>
      <c r="G450" s="346"/>
      <c r="H450" s="346"/>
      <c r="I450" s="346"/>
      <c r="J450" s="346"/>
      <c r="K450" s="346"/>
      <c r="L450" s="346"/>
      <c r="M450" s="346"/>
      <c r="N450" s="346"/>
      <c r="O450" s="346"/>
      <c r="P450" s="346"/>
      <c r="Q450" s="346"/>
      <c r="R450" s="346"/>
      <c r="S450" s="346"/>
      <c r="T450" s="346"/>
      <c r="U450" s="346"/>
      <c r="V450" s="346"/>
      <c r="W450" s="346"/>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c r="AS450" s="346"/>
      <c r="AT450" s="346"/>
      <c r="AU450" s="346"/>
      <c r="AV450" s="346"/>
      <c r="AW450" s="346"/>
      <c r="AX450" s="346"/>
      <c r="AY450" s="346"/>
      <c r="AZ450" s="346"/>
      <c r="BA450" s="346"/>
      <c r="BB450" s="346"/>
      <c r="BC450" s="346"/>
      <c r="BD450" s="346"/>
      <c r="BE450" s="346"/>
      <c r="BF450" s="346"/>
      <c r="BG450" s="346"/>
      <c r="BH450" s="346"/>
      <c r="BI450" s="346"/>
      <c r="BJ450" s="346"/>
      <c r="BK450" s="346"/>
      <c r="BL450" s="346"/>
      <c r="BM450" s="346"/>
      <c r="BN450" s="346"/>
      <c r="BO450" s="346"/>
      <c r="BP450" s="346"/>
      <c r="BQ450" s="346"/>
    </row>
    <row r="451" ht="15.75" customHeight="1">
      <c r="A451" s="346"/>
      <c r="B451" s="346"/>
      <c r="C451" s="346"/>
      <c r="D451" s="346"/>
      <c r="E451" s="346"/>
      <c r="F451" s="346"/>
      <c r="G451" s="346"/>
      <c r="H451" s="346"/>
      <c r="I451" s="346"/>
      <c r="J451" s="346"/>
      <c r="K451" s="346"/>
      <c r="L451" s="346"/>
      <c r="M451" s="346"/>
      <c r="N451" s="346"/>
      <c r="O451" s="346"/>
      <c r="P451" s="346"/>
      <c r="Q451" s="346"/>
      <c r="R451" s="346"/>
      <c r="S451" s="346"/>
      <c r="T451" s="346"/>
      <c r="U451" s="346"/>
      <c r="V451" s="346"/>
      <c r="W451" s="346"/>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c r="AS451" s="346"/>
      <c r="AT451" s="346"/>
      <c r="AU451" s="346"/>
      <c r="AV451" s="346"/>
      <c r="AW451" s="346"/>
      <c r="AX451" s="346"/>
      <c r="AY451" s="346"/>
      <c r="AZ451" s="346"/>
      <c r="BA451" s="346"/>
      <c r="BB451" s="346"/>
      <c r="BC451" s="346"/>
      <c r="BD451" s="346"/>
      <c r="BE451" s="346"/>
      <c r="BF451" s="346"/>
      <c r="BG451" s="346"/>
      <c r="BH451" s="346"/>
      <c r="BI451" s="346"/>
      <c r="BJ451" s="346"/>
      <c r="BK451" s="346"/>
      <c r="BL451" s="346"/>
      <c r="BM451" s="346"/>
      <c r="BN451" s="346"/>
      <c r="BO451" s="346"/>
      <c r="BP451" s="346"/>
      <c r="BQ451" s="346"/>
    </row>
    <row r="452" ht="15.75" customHeight="1">
      <c r="A452" s="346"/>
      <c r="B452" s="346"/>
      <c r="C452" s="346"/>
      <c r="D452" s="346"/>
      <c r="E452" s="346"/>
      <c r="F452" s="346"/>
      <c r="G452" s="346"/>
      <c r="H452" s="346"/>
      <c r="I452" s="346"/>
      <c r="J452" s="346"/>
      <c r="K452" s="346"/>
      <c r="L452" s="346"/>
      <c r="M452" s="346"/>
      <c r="N452" s="346"/>
      <c r="O452" s="346"/>
      <c r="P452" s="346"/>
      <c r="Q452" s="346"/>
      <c r="R452" s="346"/>
      <c r="S452" s="346"/>
      <c r="T452" s="346"/>
      <c r="U452" s="346"/>
      <c r="V452" s="346"/>
      <c r="W452" s="346"/>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c r="AS452" s="346"/>
      <c r="AT452" s="346"/>
      <c r="AU452" s="346"/>
      <c r="AV452" s="346"/>
      <c r="AW452" s="346"/>
      <c r="AX452" s="346"/>
      <c r="AY452" s="346"/>
      <c r="AZ452" s="346"/>
      <c r="BA452" s="346"/>
      <c r="BB452" s="346"/>
      <c r="BC452" s="346"/>
      <c r="BD452" s="346"/>
      <c r="BE452" s="346"/>
      <c r="BF452" s="346"/>
      <c r="BG452" s="346"/>
      <c r="BH452" s="346"/>
      <c r="BI452" s="346"/>
      <c r="BJ452" s="346"/>
      <c r="BK452" s="346"/>
      <c r="BL452" s="346"/>
      <c r="BM452" s="346"/>
      <c r="BN452" s="346"/>
      <c r="BO452" s="346"/>
      <c r="BP452" s="346"/>
      <c r="BQ452" s="346"/>
    </row>
    <row r="453" ht="15.75" customHeight="1">
      <c r="A453" s="346"/>
      <c r="B453" s="346"/>
      <c r="C453" s="346"/>
      <c r="D453" s="346"/>
      <c r="E453" s="346"/>
      <c r="F453" s="346"/>
      <c r="G453" s="346"/>
      <c r="H453" s="346"/>
      <c r="I453" s="346"/>
      <c r="J453" s="346"/>
      <c r="K453" s="346"/>
      <c r="L453" s="346"/>
      <c r="M453" s="346"/>
      <c r="N453" s="346"/>
      <c r="O453" s="346"/>
      <c r="P453" s="346"/>
      <c r="Q453" s="346"/>
      <c r="R453" s="346"/>
      <c r="S453" s="346"/>
      <c r="T453" s="346"/>
      <c r="U453" s="346"/>
      <c r="V453" s="346"/>
      <c r="W453" s="346"/>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c r="AS453" s="346"/>
      <c r="AT453" s="346"/>
      <c r="AU453" s="346"/>
      <c r="AV453" s="346"/>
      <c r="AW453" s="346"/>
      <c r="AX453" s="346"/>
      <c r="AY453" s="346"/>
      <c r="AZ453" s="346"/>
      <c r="BA453" s="346"/>
      <c r="BB453" s="346"/>
      <c r="BC453" s="346"/>
      <c r="BD453" s="346"/>
      <c r="BE453" s="346"/>
      <c r="BF453" s="346"/>
      <c r="BG453" s="346"/>
      <c r="BH453" s="346"/>
      <c r="BI453" s="346"/>
      <c r="BJ453" s="346"/>
      <c r="BK453" s="346"/>
      <c r="BL453" s="346"/>
      <c r="BM453" s="346"/>
      <c r="BN453" s="346"/>
      <c r="BO453" s="346"/>
      <c r="BP453" s="346"/>
      <c r="BQ453" s="346"/>
    </row>
    <row r="454" ht="15.75" customHeight="1">
      <c r="A454" s="346"/>
      <c r="B454" s="346"/>
      <c r="C454" s="346"/>
      <c r="D454" s="346"/>
      <c r="E454" s="346"/>
      <c r="F454" s="346"/>
      <c r="G454" s="346"/>
      <c r="H454" s="346"/>
      <c r="I454" s="346"/>
      <c r="J454" s="346"/>
      <c r="K454" s="346"/>
      <c r="L454" s="346"/>
      <c r="M454" s="346"/>
      <c r="N454" s="346"/>
      <c r="O454" s="346"/>
      <c r="P454" s="346"/>
      <c r="Q454" s="346"/>
      <c r="R454" s="346"/>
      <c r="S454" s="346"/>
      <c r="T454" s="346"/>
      <c r="U454" s="346"/>
      <c r="V454" s="346"/>
      <c r="W454" s="346"/>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c r="AS454" s="346"/>
      <c r="AT454" s="346"/>
      <c r="AU454" s="346"/>
      <c r="AV454" s="346"/>
      <c r="AW454" s="346"/>
      <c r="AX454" s="346"/>
      <c r="AY454" s="346"/>
      <c r="AZ454" s="346"/>
      <c r="BA454" s="346"/>
      <c r="BB454" s="346"/>
      <c r="BC454" s="346"/>
      <c r="BD454" s="346"/>
      <c r="BE454" s="346"/>
      <c r="BF454" s="346"/>
      <c r="BG454" s="346"/>
      <c r="BH454" s="346"/>
      <c r="BI454" s="346"/>
      <c r="BJ454" s="346"/>
      <c r="BK454" s="346"/>
      <c r="BL454" s="346"/>
      <c r="BM454" s="346"/>
      <c r="BN454" s="346"/>
      <c r="BO454" s="346"/>
      <c r="BP454" s="346"/>
      <c r="BQ454" s="346"/>
    </row>
    <row r="455" ht="15.75" customHeight="1">
      <c r="A455" s="346"/>
      <c r="B455" s="346"/>
      <c r="C455" s="346"/>
      <c r="D455" s="346"/>
      <c r="E455" s="346"/>
      <c r="F455" s="346"/>
      <c r="G455" s="346"/>
      <c r="H455" s="346"/>
      <c r="I455" s="346"/>
      <c r="J455" s="346"/>
      <c r="K455" s="346"/>
      <c r="L455" s="346"/>
      <c r="M455" s="346"/>
      <c r="N455" s="346"/>
      <c r="O455" s="346"/>
      <c r="P455" s="346"/>
      <c r="Q455" s="346"/>
      <c r="R455" s="346"/>
      <c r="S455" s="346"/>
      <c r="T455" s="346"/>
      <c r="U455" s="346"/>
      <c r="V455" s="346"/>
      <c r="W455" s="346"/>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c r="AS455" s="346"/>
      <c r="AT455" s="346"/>
      <c r="AU455" s="346"/>
      <c r="AV455" s="346"/>
      <c r="AW455" s="346"/>
      <c r="AX455" s="346"/>
      <c r="AY455" s="346"/>
      <c r="AZ455" s="346"/>
      <c r="BA455" s="346"/>
      <c r="BB455" s="346"/>
      <c r="BC455" s="346"/>
      <c r="BD455" s="346"/>
      <c r="BE455" s="346"/>
      <c r="BF455" s="346"/>
      <c r="BG455" s="346"/>
      <c r="BH455" s="346"/>
      <c r="BI455" s="346"/>
      <c r="BJ455" s="346"/>
      <c r="BK455" s="346"/>
      <c r="BL455" s="346"/>
      <c r="BM455" s="346"/>
      <c r="BN455" s="346"/>
      <c r="BO455" s="346"/>
      <c r="BP455" s="346"/>
      <c r="BQ455" s="346"/>
    </row>
    <row r="456" ht="15.75" customHeight="1">
      <c r="A456" s="346"/>
      <c r="B456" s="346"/>
      <c r="C456" s="346"/>
      <c r="D456" s="346"/>
      <c r="E456" s="346"/>
      <c r="F456" s="346"/>
      <c r="G456" s="346"/>
      <c r="H456" s="346"/>
      <c r="I456" s="346"/>
      <c r="J456" s="346"/>
      <c r="K456" s="346"/>
      <c r="L456" s="346"/>
      <c r="M456" s="346"/>
      <c r="N456" s="346"/>
      <c r="O456" s="346"/>
      <c r="P456" s="346"/>
      <c r="Q456" s="346"/>
      <c r="R456" s="346"/>
      <c r="S456" s="346"/>
      <c r="T456" s="346"/>
      <c r="U456" s="346"/>
      <c r="V456" s="346"/>
      <c r="W456" s="346"/>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c r="AS456" s="346"/>
      <c r="AT456" s="346"/>
      <c r="AU456" s="346"/>
      <c r="AV456" s="346"/>
      <c r="AW456" s="346"/>
      <c r="AX456" s="346"/>
      <c r="AY456" s="346"/>
      <c r="AZ456" s="346"/>
      <c r="BA456" s="346"/>
      <c r="BB456" s="346"/>
      <c r="BC456" s="346"/>
      <c r="BD456" s="346"/>
      <c r="BE456" s="346"/>
      <c r="BF456" s="346"/>
      <c r="BG456" s="346"/>
      <c r="BH456" s="346"/>
      <c r="BI456" s="346"/>
      <c r="BJ456" s="346"/>
      <c r="BK456" s="346"/>
      <c r="BL456" s="346"/>
      <c r="BM456" s="346"/>
      <c r="BN456" s="346"/>
      <c r="BO456" s="346"/>
      <c r="BP456" s="346"/>
      <c r="BQ456" s="346"/>
    </row>
    <row r="457" ht="15.75" customHeight="1">
      <c r="A457" s="346"/>
      <c r="B457" s="346"/>
      <c r="C457" s="346"/>
      <c r="D457" s="346"/>
      <c r="E457" s="346"/>
      <c r="F457" s="346"/>
      <c r="G457" s="346"/>
      <c r="H457" s="346"/>
      <c r="I457" s="346"/>
      <c r="J457" s="346"/>
      <c r="K457" s="346"/>
      <c r="L457" s="346"/>
      <c r="M457" s="346"/>
      <c r="N457" s="346"/>
      <c r="O457" s="346"/>
      <c r="P457" s="346"/>
      <c r="Q457" s="346"/>
      <c r="R457" s="346"/>
      <c r="S457" s="346"/>
      <c r="T457" s="346"/>
      <c r="U457" s="346"/>
      <c r="V457" s="346"/>
      <c r="W457" s="346"/>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c r="AS457" s="346"/>
      <c r="AT457" s="346"/>
      <c r="AU457" s="346"/>
      <c r="AV457" s="346"/>
      <c r="AW457" s="346"/>
      <c r="AX457" s="346"/>
      <c r="AY457" s="346"/>
      <c r="AZ457" s="346"/>
      <c r="BA457" s="346"/>
      <c r="BB457" s="346"/>
      <c r="BC457" s="346"/>
      <c r="BD457" s="346"/>
      <c r="BE457" s="346"/>
      <c r="BF457" s="346"/>
      <c r="BG457" s="346"/>
      <c r="BH457" s="346"/>
      <c r="BI457" s="346"/>
      <c r="BJ457" s="346"/>
      <c r="BK457" s="346"/>
      <c r="BL457" s="346"/>
      <c r="BM457" s="346"/>
      <c r="BN457" s="346"/>
      <c r="BO457" s="346"/>
      <c r="BP457" s="346"/>
      <c r="BQ457" s="346"/>
    </row>
    <row r="458" ht="15.75" customHeight="1">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c r="AS458" s="346"/>
      <c r="AT458" s="346"/>
      <c r="AU458" s="346"/>
      <c r="AV458" s="346"/>
      <c r="AW458" s="346"/>
      <c r="AX458" s="346"/>
      <c r="AY458" s="346"/>
      <c r="AZ458" s="346"/>
      <c r="BA458" s="346"/>
      <c r="BB458" s="346"/>
      <c r="BC458" s="346"/>
      <c r="BD458" s="346"/>
      <c r="BE458" s="346"/>
      <c r="BF458" s="346"/>
      <c r="BG458" s="346"/>
      <c r="BH458" s="346"/>
      <c r="BI458" s="346"/>
      <c r="BJ458" s="346"/>
      <c r="BK458" s="346"/>
      <c r="BL458" s="346"/>
      <c r="BM458" s="346"/>
      <c r="BN458" s="346"/>
      <c r="BO458" s="346"/>
      <c r="BP458" s="346"/>
      <c r="BQ458" s="346"/>
    </row>
    <row r="459" ht="15.75" customHeight="1">
      <c r="A459" s="346"/>
      <c r="B459" s="346"/>
      <c r="C459" s="346"/>
      <c r="D459" s="346"/>
      <c r="E459" s="346"/>
      <c r="F459" s="346"/>
      <c r="G459" s="346"/>
      <c r="H459" s="346"/>
      <c r="I459" s="346"/>
      <c r="J459" s="346"/>
      <c r="K459" s="346"/>
      <c r="L459" s="346"/>
      <c r="M459" s="346"/>
      <c r="N459" s="346"/>
      <c r="O459" s="346"/>
      <c r="P459" s="346"/>
      <c r="Q459" s="346"/>
      <c r="R459" s="346"/>
      <c r="S459" s="346"/>
      <c r="T459" s="346"/>
      <c r="U459" s="346"/>
      <c r="V459" s="346"/>
      <c r="W459" s="346"/>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c r="AS459" s="346"/>
      <c r="AT459" s="346"/>
      <c r="AU459" s="346"/>
      <c r="AV459" s="346"/>
      <c r="AW459" s="346"/>
      <c r="AX459" s="346"/>
      <c r="AY459" s="346"/>
      <c r="AZ459" s="346"/>
      <c r="BA459" s="346"/>
      <c r="BB459" s="346"/>
      <c r="BC459" s="346"/>
      <c r="BD459" s="346"/>
      <c r="BE459" s="346"/>
      <c r="BF459" s="346"/>
      <c r="BG459" s="346"/>
      <c r="BH459" s="346"/>
      <c r="BI459" s="346"/>
      <c r="BJ459" s="346"/>
      <c r="BK459" s="346"/>
      <c r="BL459" s="346"/>
      <c r="BM459" s="346"/>
      <c r="BN459" s="346"/>
      <c r="BO459" s="346"/>
      <c r="BP459" s="346"/>
      <c r="BQ459" s="346"/>
    </row>
    <row r="460" ht="15.75" customHeight="1">
      <c r="A460" s="346"/>
      <c r="B460" s="346"/>
      <c r="C460" s="346"/>
      <c r="D460" s="346"/>
      <c r="E460" s="346"/>
      <c r="F460" s="346"/>
      <c r="G460" s="346"/>
      <c r="H460" s="346"/>
      <c r="I460" s="346"/>
      <c r="J460" s="346"/>
      <c r="K460" s="346"/>
      <c r="L460" s="346"/>
      <c r="M460" s="346"/>
      <c r="N460" s="346"/>
      <c r="O460" s="346"/>
      <c r="P460" s="346"/>
      <c r="Q460" s="346"/>
      <c r="R460" s="346"/>
      <c r="S460" s="346"/>
      <c r="T460" s="346"/>
      <c r="U460" s="346"/>
      <c r="V460" s="346"/>
      <c r="W460" s="346"/>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c r="AS460" s="346"/>
      <c r="AT460" s="346"/>
      <c r="AU460" s="346"/>
      <c r="AV460" s="346"/>
      <c r="AW460" s="346"/>
      <c r="AX460" s="346"/>
      <c r="AY460" s="346"/>
      <c r="AZ460" s="346"/>
      <c r="BA460" s="346"/>
      <c r="BB460" s="346"/>
      <c r="BC460" s="346"/>
      <c r="BD460" s="346"/>
      <c r="BE460" s="346"/>
      <c r="BF460" s="346"/>
      <c r="BG460" s="346"/>
      <c r="BH460" s="346"/>
      <c r="BI460" s="346"/>
      <c r="BJ460" s="346"/>
      <c r="BK460" s="346"/>
      <c r="BL460" s="346"/>
      <c r="BM460" s="346"/>
      <c r="BN460" s="346"/>
      <c r="BO460" s="346"/>
      <c r="BP460" s="346"/>
      <c r="BQ460" s="346"/>
    </row>
    <row r="461" ht="15.75" customHeight="1">
      <c r="A461" s="346"/>
      <c r="B461" s="346"/>
      <c r="C461" s="346"/>
      <c r="D461" s="346"/>
      <c r="E461" s="346"/>
      <c r="F461" s="346"/>
      <c r="G461" s="346"/>
      <c r="H461" s="346"/>
      <c r="I461" s="346"/>
      <c r="J461" s="346"/>
      <c r="K461" s="346"/>
      <c r="L461" s="346"/>
      <c r="M461" s="346"/>
      <c r="N461" s="346"/>
      <c r="O461" s="346"/>
      <c r="P461" s="346"/>
      <c r="Q461" s="346"/>
      <c r="R461" s="346"/>
      <c r="S461" s="346"/>
      <c r="T461" s="346"/>
      <c r="U461" s="346"/>
      <c r="V461" s="346"/>
      <c r="W461" s="346"/>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c r="AS461" s="346"/>
      <c r="AT461" s="346"/>
      <c r="AU461" s="346"/>
      <c r="AV461" s="346"/>
      <c r="AW461" s="346"/>
      <c r="AX461" s="346"/>
      <c r="AY461" s="346"/>
      <c r="AZ461" s="346"/>
      <c r="BA461" s="346"/>
      <c r="BB461" s="346"/>
      <c r="BC461" s="346"/>
      <c r="BD461" s="346"/>
      <c r="BE461" s="346"/>
      <c r="BF461" s="346"/>
      <c r="BG461" s="346"/>
      <c r="BH461" s="346"/>
      <c r="BI461" s="346"/>
      <c r="BJ461" s="346"/>
      <c r="BK461" s="346"/>
      <c r="BL461" s="346"/>
      <c r="BM461" s="346"/>
      <c r="BN461" s="346"/>
      <c r="BO461" s="346"/>
      <c r="BP461" s="346"/>
      <c r="BQ461" s="346"/>
    </row>
    <row r="462" ht="15.75" customHeight="1">
      <c r="A462" s="346"/>
      <c r="B462" s="346"/>
      <c r="C462" s="346"/>
      <c r="D462" s="346"/>
      <c r="E462" s="346"/>
      <c r="F462" s="346"/>
      <c r="G462" s="346"/>
      <c r="H462" s="346"/>
      <c r="I462" s="346"/>
      <c r="J462" s="346"/>
      <c r="K462" s="346"/>
      <c r="L462" s="346"/>
      <c r="M462" s="346"/>
      <c r="N462" s="346"/>
      <c r="O462" s="346"/>
      <c r="P462" s="346"/>
      <c r="Q462" s="346"/>
      <c r="R462" s="346"/>
      <c r="S462" s="346"/>
      <c r="T462" s="346"/>
      <c r="U462" s="346"/>
      <c r="V462" s="346"/>
      <c r="W462" s="346"/>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c r="AS462" s="346"/>
      <c r="AT462" s="346"/>
      <c r="AU462" s="346"/>
      <c r="AV462" s="346"/>
      <c r="AW462" s="346"/>
      <c r="AX462" s="346"/>
      <c r="AY462" s="346"/>
      <c r="AZ462" s="346"/>
      <c r="BA462" s="346"/>
      <c r="BB462" s="346"/>
      <c r="BC462" s="346"/>
      <c r="BD462" s="346"/>
      <c r="BE462" s="346"/>
      <c r="BF462" s="346"/>
      <c r="BG462" s="346"/>
      <c r="BH462" s="346"/>
      <c r="BI462" s="346"/>
      <c r="BJ462" s="346"/>
      <c r="BK462" s="346"/>
      <c r="BL462" s="346"/>
      <c r="BM462" s="346"/>
      <c r="BN462" s="346"/>
      <c r="BO462" s="346"/>
      <c r="BP462" s="346"/>
      <c r="BQ462" s="346"/>
    </row>
    <row r="463" ht="15.75" customHeight="1">
      <c r="A463" s="346"/>
      <c r="B463" s="346"/>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c r="AS463" s="346"/>
      <c r="AT463" s="346"/>
      <c r="AU463" s="346"/>
      <c r="AV463" s="346"/>
      <c r="AW463" s="346"/>
      <c r="AX463" s="346"/>
      <c r="AY463" s="346"/>
      <c r="AZ463" s="346"/>
      <c r="BA463" s="346"/>
      <c r="BB463" s="346"/>
      <c r="BC463" s="346"/>
      <c r="BD463" s="346"/>
      <c r="BE463" s="346"/>
      <c r="BF463" s="346"/>
      <c r="BG463" s="346"/>
      <c r="BH463" s="346"/>
      <c r="BI463" s="346"/>
      <c r="BJ463" s="346"/>
      <c r="BK463" s="346"/>
      <c r="BL463" s="346"/>
      <c r="BM463" s="346"/>
      <c r="BN463" s="346"/>
      <c r="BO463" s="346"/>
      <c r="BP463" s="346"/>
      <c r="BQ463" s="346"/>
    </row>
    <row r="464" ht="15.75" customHeight="1">
      <c r="A464" s="346"/>
      <c r="B464" s="346"/>
      <c r="C464" s="346"/>
      <c r="D464" s="346"/>
      <c r="E464" s="346"/>
      <c r="F464" s="346"/>
      <c r="G464" s="346"/>
      <c r="H464" s="346"/>
      <c r="I464" s="346"/>
      <c r="J464" s="346"/>
      <c r="K464" s="346"/>
      <c r="L464" s="346"/>
      <c r="M464" s="346"/>
      <c r="N464" s="346"/>
      <c r="O464" s="346"/>
      <c r="P464" s="346"/>
      <c r="Q464" s="346"/>
      <c r="R464" s="346"/>
      <c r="S464" s="346"/>
      <c r="T464" s="346"/>
      <c r="U464" s="346"/>
      <c r="V464" s="346"/>
      <c r="W464" s="346"/>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c r="AS464" s="346"/>
      <c r="AT464" s="346"/>
      <c r="AU464" s="346"/>
      <c r="AV464" s="346"/>
      <c r="AW464" s="346"/>
      <c r="AX464" s="346"/>
      <c r="AY464" s="346"/>
      <c r="AZ464" s="346"/>
      <c r="BA464" s="346"/>
      <c r="BB464" s="346"/>
      <c r="BC464" s="346"/>
      <c r="BD464" s="346"/>
      <c r="BE464" s="346"/>
      <c r="BF464" s="346"/>
      <c r="BG464" s="346"/>
      <c r="BH464" s="346"/>
      <c r="BI464" s="346"/>
      <c r="BJ464" s="346"/>
      <c r="BK464" s="346"/>
      <c r="BL464" s="346"/>
      <c r="BM464" s="346"/>
      <c r="BN464" s="346"/>
      <c r="BO464" s="346"/>
      <c r="BP464" s="346"/>
      <c r="BQ464" s="346"/>
    </row>
    <row r="465" ht="15.75" customHeight="1">
      <c r="A465" s="346"/>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c r="AS465" s="346"/>
      <c r="AT465" s="346"/>
      <c r="AU465" s="346"/>
      <c r="AV465" s="346"/>
      <c r="AW465" s="346"/>
      <c r="AX465" s="346"/>
      <c r="AY465" s="346"/>
      <c r="AZ465" s="346"/>
      <c r="BA465" s="346"/>
      <c r="BB465" s="346"/>
      <c r="BC465" s="346"/>
      <c r="BD465" s="346"/>
      <c r="BE465" s="346"/>
      <c r="BF465" s="346"/>
      <c r="BG465" s="346"/>
      <c r="BH465" s="346"/>
      <c r="BI465" s="346"/>
      <c r="BJ465" s="346"/>
      <c r="BK465" s="346"/>
      <c r="BL465" s="346"/>
      <c r="BM465" s="346"/>
      <c r="BN465" s="346"/>
      <c r="BO465" s="346"/>
      <c r="BP465" s="346"/>
      <c r="BQ465" s="346"/>
    </row>
    <row r="466" ht="15.75" customHeight="1">
      <c r="A466" s="346"/>
      <c r="B466" s="346"/>
      <c r="C466" s="346"/>
      <c r="D466" s="346"/>
      <c r="E466" s="346"/>
      <c r="F466" s="346"/>
      <c r="G466" s="346"/>
      <c r="H466" s="346"/>
      <c r="I466" s="346"/>
      <c r="J466" s="346"/>
      <c r="K466" s="346"/>
      <c r="L466" s="346"/>
      <c r="M466" s="346"/>
      <c r="N466" s="346"/>
      <c r="O466" s="346"/>
      <c r="P466" s="346"/>
      <c r="Q466" s="346"/>
      <c r="R466" s="346"/>
      <c r="S466" s="346"/>
      <c r="T466" s="346"/>
      <c r="U466" s="346"/>
      <c r="V466" s="346"/>
      <c r="W466" s="346"/>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c r="AS466" s="346"/>
      <c r="AT466" s="346"/>
      <c r="AU466" s="346"/>
      <c r="AV466" s="346"/>
      <c r="AW466" s="346"/>
      <c r="AX466" s="346"/>
      <c r="AY466" s="346"/>
      <c r="AZ466" s="346"/>
      <c r="BA466" s="346"/>
      <c r="BB466" s="346"/>
      <c r="BC466" s="346"/>
      <c r="BD466" s="346"/>
      <c r="BE466" s="346"/>
      <c r="BF466" s="346"/>
      <c r="BG466" s="346"/>
      <c r="BH466" s="346"/>
      <c r="BI466" s="346"/>
      <c r="BJ466" s="346"/>
      <c r="BK466" s="346"/>
      <c r="BL466" s="346"/>
      <c r="BM466" s="346"/>
      <c r="BN466" s="346"/>
      <c r="BO466" s="346"/>
      <c r="BP466" s="346"/>
      <c r="BQ466" s="346"/>
    </row>
    <row r="467" ht="15.75" customHeight="1">
      <c r="A467" s="346"/>
      <c r="B467" s="346"/>
      <c r="C467" s="346"/>
      <c r="D467" s="346"/>
      <c r="E467" s="346"/>
      <c r="F467" s="346"/>
      <c r="G467" s="346"/>
      <c r="H467" s="346"/>
      <c r="I467" s="346"/>
      <c r="J467" s="346"/>
      <c r="K467" s="346"/>
      <c r="L467" s="346"/>
      <c r="M467" s="346"/>
      <c r="N467" s="346"/>
      <c r="O467" s="346"/>
      <c r="P467" s="346"/>
      <c r="Q467" s="346"/>
      <c r="R467" s="346"/>
      <c r="S467" s="346"/>
      <c r="T467" s="346"/>
      <c r="U467" s="346"/>
      <c r="V467" s="346"/>
      <c r="W467" s="346"/>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c r="AS467" s="346"/>
      <c r="AT467" s="346"/>
      <c r="AU467" s="346"/>
      <c r="AV467" s="346"/>
      <c r="AW467" s="346"/>
      <c r="AX467" s="346"/>
      <c r="AY467" s="346"/>
      <c r="AZ467" s="346"/>
      <c r="BA467" s="346"/>
      <c r="BB467" s="346"/>
      <c r="BC467" s="346"/>
      <c r="BD467" s="346"/>
      <c r="BE467" s="346"/>
      <c r="BF467" s="346"/>
      <c r="BG467" s="346"/>
      <c r="BH467" s="346"/>
      <c r="BI467" s="346"/>
      <c r="BJ467" s="346"/>
      <c r="BK467" s="346"/>
      <c r="BL467" s="346"/>
      <c r="BM467" s="346"/>
      <c r="BN467" s="346"/>
      <c r="BO467" s="346"/>
      <c r="BP467" s="346"/>
      <c r="BQ467" s="346"/>
    </row>
    <row r="468" ht="15.75" customHeight="1">
      <c r="A468" s="346"/>
      <c r="B468" s="346"/>
      <c r="C468" s="346"/>
      <c r="D468" s="346"/>
      <c r="E468" s="346"/>
      <c r="F468" s="346"/>
      <c r="G468" s="346"/>
      <c r="H468" s="346"/>
      <c r="I468" s="346"/>
      <c r="J468" s="346"/>
      <c r="K468" s="346"/>
      <c r="L468" s="346"/>
      <c r="M468" s="346"/>
      <c r="N468" s="346"/>
      <c r="O468" s="346"/>
      <c r="P468" s="346"/>
      <c r="Q468" s="346"/>
      <c r="R468" s="346"/>
      <c r="S468" s="346"/>
      <c r="T468" s="346"/>
      <c r="U468" s="346"/>
      <c r="V468" s="346"/>
      <c r="W468" s="346"/>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c r="AS468" s="346"/>
      <c r="AT468" s="346"/>
      <c r="AU468" s="346"/>
      <c r="AV468" s="346"/>
      <c r="AW468" s="346"/>
      <c r="AX468" s="346"/>
      <c r="AY468" s="346"/>
      <c r="AZ468" s="346"/>
      <c r="BA468" s="346"/>
      <c r="BB468" s="346"/>
      <c r="BC468" s="346"/>
      <c r="BD468" s="346"/>
      <c r="BE468" s="346"/>
      <c r="BF468" s="346"/>
      <c r="BG468" s="346"/>
      <c r="BH468" s="346"/>
      <c r="BI468" s="346"/>
      <c r="BJ468" s="346"/>
      <c r="BK468" s="346"/>
      <c r="BL468" s="346"/>
      <c r="BM468" s="346"/>
      <c r="BN468" s="346"/>
      <c r="BO468" s="346"/>
      <c r="BP468" s="346"/>
      <c r="BQ468" s="346"/>
    </row>
    <row r="469" ht="15.75" customHeight="1">
      <c r="A469" s="346"/>
      <c r="B469" s="346"/>
      <c r="C469" s="346"/>
      <c r="D469" s="346"/>
      <c r="E469" s="346"/>
      <c r="F469" s="346"/>
      <c r="G469" s="346"/>
      <c r="H469" s="346"/>
      <c r="I469" s="346"/>
      <c r="J469" s="346"/>
      <c r="K469" s="346"/>
      <c r="L469" s="346"/>
      <c r="M469" s="346"/>
      <c r="N469" s="346"/>
      <c r="O469" s="346"/>
      <c r="P469" s="346"/>
      <c r="Q469" s="346"/>
      <c r="R469" s="346"/>
      <c r="S469" s="346"/>
      <c r="T469" s="346"/>
      <c r="U469" s="346"/>
      <c r="V469" s="346"/>
      <c r="W469" s="346"/>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c r="AS469" s="346"/>
      <c r="AT469" s="346"/>
      <c r="AU469" s="346"/>
      <c r="AV469" s="346"/>
      <c r="AW469" s="346"/>
      <c r="AX469" s="346"/>
      <c r="AY469" s="346"/>
      <c r="AZ469" s="346"/>
      <c r="BA469" s="346"/>
      <c r="BB469" s="346"/>
      <c r="BC469" s="346"/>
      <c r="BD469" s="346"/>
      <c r="BE469" s="346"/>
      <c r="BF469" s="346"/>
      <c r="BG469" s="346"/>
      <c r="BH469" s="346"/>
      <c r="BI469" s="346"/>
      <c r="BJ469" s="346"/>
      <c r="BK469" s="346"/>
      <c r="BL469" s="346"/>
      <c r="BM469" s="346"/>
      <c r="BN469" s="346"/>
      <c r="BO469" s="346"/>
      <c r="BP469" s="346"/>
      <c r="BQ469" s="346"/>
    </row>
    <row r="470" ht="15.75" customHeight="1">
      <c r="A470" s="346"/>
      <c r="B470" s="346"/>
      <c r="C470" s="346"/>
      <c r="D470" s="346"/>
      <c r="E470" s="346"/>
      <c r="F470" s="346"/>
      <c r="G470" s="346"/>
      <c r="H470" s="346"/>
      <c r="I470" s="346"/>
      <c r="J470" s="346"/>
      <c r="K470" s="346"/>
      <c r="L470" s="346"/>
      <c r="M470" s="346"/>
      <c r="N470" s="346"/>
      <c r="O470" s="346"/>
      <c r="P470" s="346"/>
      <c r="Q470" s="346"/>
      <c r="R470" s="346"/>
      <c r="S470" s="346"/>
      <c r="T470" s="346"/>
      <c r="U470" s="346"/>
      <c r="V470" s="346"/>
      <c r="W470" s="346"/>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c r="AS470" s="346"/>
      <c r="AT470" s="346"/>
      <c r="AU470" s="346"/>
      <c r="AV470" s="346"/>
      <c r="AW470" s="346"/>
      <c r="AX470" s="346"/>
      <c r="AY470" s="346"/>
      <c r="AZ470" s="346"/>
      <c r="BA470" s="346"/>
      <c r="BB470" s="346"/>
      <c r="BC470" s="346"/>
      <c r="BD470" s="346"/>
      <c r="BE470" s="346"/>
      <c r="BF470" s="346"/>
      <c r="BG470" s="346"/>
      <c r="BH470" s="346"/>
      <c r="BI470" s="346"/>
      <c r="BJ470" s="346"/>
      <c r="BK470" s="346"/>
      <c r="BL470" s="346"/>
      <c r="BM470" s="346"/>
      <c r="BN470" s="346"/>
      <c r="BO470" s="346"/>
      <c r="BP470" s="346"/>
      <c r="BQ470" s="346"/>
    </row>
    <row r="471" ht="15.75" customHeight="1">
      <c r="A471" s="346"/>
      <c r="B471" s="346"/>
      <c r="C471" s="346"/>
      <c r="D471" s="346"/>
      <c r="E471" s="346"/>
      <c r="F471" s="346"/>
      <c r="G471" s="346"/>
      <c r="H471" s="346"/>
      <c r="I471" s="346"/>
      <c r="J471" s="346"/>
      <c r="K471" s="346"/>
      <c r="L471" s="346"/>
      <c r="M471" s="346"/>
      <c r="N471" s="346"/>
      <c r="O471" s="346"/>
      <c r="P471" s="346"/>
      <c r="Q471" s="346"/>
      <c r="R471" s="346"/>
      <c r="S471" s="346"/>
      <c r="T471" s="346"/>
      <c r="U471" s="346"/>
      <c r="V471" s="346"/>
      <c r="W471" s="346"/>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c r="AS471" s="346"/>
      <c r="AT471" s="346"/>
      <c r="AU471" s="346"/>
      <c r="AV471" s="346"/>
      <c r="AW471" s="346"/>
      <c r="AX471" s="346"/>
      <c r="AY471" s="346"/>
      <c r="AZ471" s="346"/>
      <c r="BA471" s="346"/>
      <c r="BB471" s="346"/>
      <c r="BC471" s="346"/>
      <c r="BD471" s="346"/>
      <c r="BE471" s="346"/>
      <c r="BF471" s="346"/>
      <c r="BG471" s="346"/>
      <c r="BH471" s="346"/>
      <c r="BI471" s="346"/>
      <c r="BJ471" s="346"/>
      <c r="BK471" s="346"/>
      <c r="BL471" s="346"/>
      <c r="BM471" s="346"/>
      <c r="BN471" s="346"/>
      <c r="BO471" s="346"/>
      <c r="BP471" s="346"/>
      <c r="BQ471" s="346"/>
    </row>
    <row r="472" ht="15.75" customHeight="1">
      <c r="A472" s="346"/>
      <c r="B472" s="346"/>
      <c r="C472" s="346"/>
      <c r="D472" s="346"/>
      <c r="E472" s="346"/>
      <c r="F472" s="346"/>
      <c r="G472" s="346"/>
      <c r="H472" s="346"/>
      <c r="I472" s="346"/>
      <c r="J472" s="346"/>
      <c r="K472" s="346"/>
      <c r="L472" s="346"/>
      <c r="M472" s="346"/>
      <c r="N472" s="346"/>
      <c r="O472" s="346"/>
      <c r="P472" s="346"/>
      <c r="Q472" s="346"/>
      <c r="R472" s="346"/>
      <c r="S472" s="346"/>
      <c r="T472" s="346"/>
      <c r="U472" s="346"/>
      <c r="V472" s="346"/>
      <c r="W472" s="346"/>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c r="AS472" s="346"/>
      <c r="AT472" s="346"/>
      <c r="AU472" s="346"/>
      <c r="AV472" s="346"/>
      <c r="AW472" s="346"/>
      <c r="AX472" s="346"/>
      <c r="AY472" s="346"/>
      <c r="AZ472" s="346"/>
      <c r="BA472" s="346"/>
      <c r="BB472" s="346"/>
      <c r="BC472" s="346"/>
      <c r="BD472" s="346"/>
      <c r="BE472" s="346"/>
      <c r="BF472" s="346"/>
      <c r="BG472" s="346"/>
      <c r="BH472" s="346"/>
      <c r="BI472" s="346"/>
      <c r="BJ472" s="346"/>
      <c r="BK472" s="346"/>
      <c r="BL472" s="346"/>
      <c r="BM472" s="346"/>
      <c r="BN472" s="346"/>
      <c r="BO472" s="346"/>
      <c r="BP472" s="346"/>
      <c r="BQ472" s="346"/>
    </row>
    <row r="473" ht="15.75" customHeight="1">
      <c r="A473" s="346"/>
      <c r="B473" s="346"/>
      <c r="C473" s="346"/>
      <c r="D473" s="346"/>
      <c r="E473" s="346"/>
      <c r="F473" s="346"/>
      <c r="G473" s="346"/>
      <c r="H473" s="346"/>
      <c r="I473" s="346"/>
      <c r="J473" s="346"/>
      <c r="K473" s="346"/>
      <c r="L473" s="346"/>
      <c r="M473" s="346"/>
      <c r="N473" s="346"/>
      <c r="O473" s="346"/>
      <c r="P473" s="346"/>
      <c r="Q473" s="346"/>
      <c r="R473" s="346"/>
      <c r="S473" s="346"/>
      <c r="T473" s="346"/>
      <c r="U473" s="346"/>
      <c r="V473" s="346"/>
      <c r="W473" s="346"/>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c r="AS473" s="346"/>
      <c r="AT473" s="346"/>
      <c r="AU473" s="346"/>
      <c r="AV473" s="346"/>
      <c r="AW473" s="346"/>
      <c r="AX473" s="346"/>
      <c r="AY473" s="346"/>
      <c r="AZ473" s="346"/>
      <c r="BA473" s="346"/>
      <c r="BB473" s="346"/>
      <c r="BC473" s="346"/>
      <c r="BD473" s="346"/>
      <c r="BE473" s="346"/>
      <c r="BF473" s="346"/>
      <c r="BG473" s="346"/>
      <c r="BH473" s="346"/>
      <c r="BI473" s="346"/>
      <c r="BJ473" s="346"/>
      <c r="BK473" s="346"/>
      <c r="BL473" s="346"/>
      <c r="BM473" s="346"/>
      <c r="BN473" s="346"/>
      <c r="BO473" s="346"/>
      <c r="BP473" s="346"/>
      <c r="BQ473" s="346"/>
    </row>
    <row r="474" ht="15.75" customHeight="1">
      <c r="A474" s="346"/>
      <c r="B474" s="346"/>
      <c r="C474" s="346"/>
      <c r="D474" s="346"/>
      <c r="E474" s="346"/>
      <c r="F474" s="346"/>
      <c r="G474" s="346"/>
      <c r="H474" s="346"/>
      <c r="I474" s="346"/>
      <c r="J474" s="346"/>
      <c r="K474" s="346"/>
      <c r="L474" s="346"/>
      <c r="M474" s="346"/>
      <c r="N474" s="346"/>
      <c r="O474" s="346"/>
      <c r="P474" s="346"/>
      <c r="Q474" s="346"/>
      <c r="R474" s="346"/>
      <c r="S474" s="346"/>
      <c r="T474" s="346"/>
      <c r="U474" s="346"/>
      <c r="V474" s="346"/>
      <c r="W474" s="346"/>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c r="AS474" s="346"/>
      <c r="AT474" s="346"/>
      <c r="AU474" s="346"/>
      <c r="AV474" s="346"/>
      <c r="AW474" s="346"/>
      <c r="AX474" s="346"/>
      <c r="AY474" s="346"/>
      <c r="AZ474" s="346"/>
      <c r="BA474" s="346"/>
      <c r="BB474" s="346"/>
      <c r="BC474" s="346"/>
      <c r="BD474" s="346"/>
      <c r="BE474" s="346"/>
      <c r="BF474" s="346"/>
      <c r="BG474" s="346"/>
      <c r="BH474" s="346"/>
      <c r="BI474" s="346"/>
      <c r="BJ474" s="346"/>
      <c r="BK474" s="346"/>
      <c r="BL474" s="346"/>
      <c r="BM474" s="346"/>
      <c r="BN474" s="346"/>
      <c r="BO474" s="346"/>
      <c r="BP474" s="346"/>
      <c r="BQ474" s="346"/>
    </row>
    <row r="475" ht="15.75" customHeight="1">
      <c r="A475" s="346"/>
      <c r="B475" s="346"/>
      <c r="C475" s="346"/>
      <c r="D475" s="346"/>
      <c r="E475" s="346"/>
      <c r="F475" s="346"/>
      <c r="G475" s="346"/>
      <c r="H475" s="346"/>
      <c r="I475" s="346"/>
      <c r="J475" s="346"/>
      <c r="K475" s="346"/>
      <c r="L475" s="346"/>
      <c r="M475" s="346"/>
      <c r="N475" s="346"/>
      <c r="O475" s="346"/>
      <c r="P475" s="346"/>
      <c r="Q475" s="346"/>
      <c r="R475" s="346"/>
      <c r="S475" s="346"/>
      <c r="T475" s="346"/>
      <c r="U475" s="346"/>
      <c r="V475" s="346"/>
      <c r="W475" s="346"/>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c r="AS475" s="346"/>
      <c r="AT475" s="346"/>
      <c r="AU475" s="346"/>
      <c r="AV475" s="346"/>
      <c r="AW475" s="346"/>
      <c r="AX475" s="346"/>
      <c r="AY475" s="346"/>
      <c r="AZ475" s="346"/>
      <c r="BA475" s="346"/>
      <c r="BB475" s="346"/>
      <c r="BC475" s="346"/>
      <c r="BD475" s="346"/>
      <c r="BE475" s="346"/>
      <c r="BF475" s="346"/>
      <c r="BG475" s="346"/>
      <c r="BH475" s="346"/>
      <c r="BI475" s="346"/>
      <c r="BJ475" s="346"/>
      <c r="BK475" s="346"/>
      <c r="BL475" s="346"/>
      <c r="BM475" s="346"/>
      <c r="BN475" s="346"/>
      <c r="BO475" s="346"/>
      <c r="BP475" s="346"/>
      <c r="BQ475" s="346"/>
    </row>
    <row r="476" ht="15.75" customHeight="1">
      <c r="A476" s="346"/>
      <c r="B476" s="346"/>
      <c r="C476" s="346"/>
      <c r="D476" s="346"/>
      <c r="E476" s="346"/>
      <c r="F476" s="346"/>
      <c r="G476" s="346"/>
      <c r="H476" s="346"/>
      <c r="I476" s="346"/>
      <c r="J476" s="346"/>
      <c r="K476" s="346"/>
      <c r="L476" s="346"/>
      <c r="M476" s="346"/>
      <c r="N476" s="346"/>
      <c r="O476" s="346"/>
      <c r="P476" s="346"/>
      <c r="Q476" s="346"/>
      <c r="R476" s="346"/>
      <c r="S476" s="346"/>
      <c r="T476" s="346"/>
      <c r="U476" s="346"/>
      <c r="V476" s="346"/>
      <c r="W476" s="346"/>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c r="AS476" s="346"/>
      <c r="AT476" s="346"/>
      <c r="AU476" s="346"/>
      <c r="AV476" s="346"/>
      <c r="AW476" s="346"/>
      <c r="AX476" s="346"/>
      <c r="AY476" s="346"/>
      <c r="AZ476" s="346"/>
      <c r="BA476" s="346"/>
      <c r="BB476" s="346"/>
      <c r="BC476" s="346"/>
      <c r="BD476" s="346"/>
      <c r="BE476" s="346"/>
      <c r="BF476" s="346"/>
      <c r="BG476" s="346"/>
      <c r="BH476" s="346"/>
      <c r="BI476" s="346"/>
      <c r="BJ476" s="346"/>
      <c r="BK476" s="346"/>
      <c r="BL476" s="346"/>
      <c r="BM476" s="346"/>
      <c r="BN476" s="346"/>
      <c r="BO476" s="346"/>
      <c r="BP476" s="346"/>
      <c r="BQ476" s="346"/>
    </row>
    <row r="477" ht="15.75" customHeight="1">
      <c r="A477" s="346"/>
      <c r="B477" s="346"/>
      <c r="C477" s="346"/>
      <c r="D477" s="346"/>
      <c r="E477" s="346"/>
      <c r="F477" s="346"/>
      <c r="G477" s="346"/>
      <c r="H477" s="346"/>
      <c r="I477" s="346"/>
      <c r="J477" s="346"/>
      <c r="K477" s="346"/>
      <c r="L477" s="346"/>
      <c r="M477" s="346"/>
      <c r="N477" s="346"/>
      <c r="O477" s="346"/>
      <c r="P477" s="346"/>
      <c r="Q477" s="346"/>
      <c r="R477" s="346"/>
      <c r="S477" s="346"/>
      <c r="T477" s="346"/>
      <c r="U477" s="346"/>
      <c r="V477" s="346"/>
      <c r="W477" s="346"/>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c r="AS477" s="346"/>
      <c r="AT477" s="346"/>
      <c r="AU477" s="346"/>
      <c r="AV477" s="346"/>
      <c r="AW477" s="346"/>
      <c r="AX477" s="346"/>
      <c r="AY477" s="346"/>
      <c r="AZ477" s="346"/>
      <c r="BA477" s="346"/>
      <c r="BB477" s="346"/>
      <c r="BC477" s="346"/>
      <c r="BD477" s="346"/>
      <c r="BE477" s="346"/>
      <c r="BF477" s="346"/>
      <c r="BG477" s="346"/>
      <c r="BH477" s="346"/>
      <c r="BI477" s="346"/>
      <c r="BJ477" s="346"/>
      <c r="BK477" s="346"/>
      <c r="BL477" s="346"/>
      <c r="BM477" s="346"/>
      <c r="BN477" s="346"/>
      <c r="BO477" s="346"/>
      <c r="BP477" s="346"/>
      <c r="BQ477" s="346"/>
    </row>
    <row r="478" ht="15.75" customHeight="1">
      <c r="A478" s="346"/>
      <c r="B478" s="346"/>
      <c r="C478" s="346"/>
      <c r="D478" s="346"/>
      <c r="E478" s="346"/>
      <c r="F478" s="346"/>
      <c r="G478" s="346"/>
      <c r="H478" s="346"/>
      <c r="I478" s="346"/>
      <c r="J478" s="346"/>
      <c r="K478" s="346"/>
      <c r="L478" s="346"/>
      <c r="M478" s="346"/>
      <c r="N478" s="346"/>
      <c r="O478" s="346"/>
      <c r="P478" s="346"/>
      <c r="Q478" s="346"/>
      <c r="R478" s="346"/>
      <c r="S478" s="346"/>
      <c r="T478" s="346"/>
      <c r="U478" s="346"/>
      <c r="V478" s="346"/>
      <c r="W478" s="346"/>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c r="AS478" s="346"/>
      <c r="AT478" s="346"/>
      <c r="AU478" s="346"/>
      <c r="AV478" s="346"/>
      <c r="AW478" s="346"/>
      <c r="AX478" s="346"/>
      <c r="AY478" s="346"/>
      <c r="AZ478" s="346"/>
      <c r="BA478" s="346"/>
      <c r="BB478" s="346"/>
      <c r="BC478" s="346"/>
      <c r="BD478" s="346"/>
      <c r="BE478" s="346"/>
      <c r="BF478" s="346"/>
      <c r="BG478" s="346"/>
      <c r="BH478" s="346"/>
      <c r="BI478" s="346"/>
      <c r="BJ478" s="346"/>
      <c r="BK478" s="346"/>
      <c r="BL478" s="346"/>
      <c r="BM478" s="346"/>
      <c r="BN478" s="346"/>
      <c r="BO478" s="346"/>
      <c r="BP478" s="346"/>
      <c r="BQ478" s="346"/>
    </row>
    <row r="479" ht="15.75" customHeight="1">
      <c r="A479" s="346"/>
      <c r="B479" s="346"/>
      <c r="C479" s="346"/>
      <c r="D479" s="346"/>
      <c r="E479" s="346"/>
      <c r="F479" s="346"/>
      <c r="G479" s="346"/>
      <c r="H479" s="346"/>
      <c r="I479" s="346"/>
      <c r="J479" s="346"/>
      <c r="K479" s="346"/>
      <c r="L479" s="346"/>
      <c r="M479" s="346"/>
      <c r="N479" s="346"/>
      <c r="O479" s="346"/>
      <c r="P479" s="346"/>
      <c r="Q479" s="346"/>
      <c r="R479" s="346"/>
      <c r="S479" s="346"/>
      <c r="T479" s="346"/>
      <c r="U479" s="346"/>
      <c r="V479" s="346"/>
      <c r="W479" s="346"/>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c r="AS479" s="346"/>
      <c r="AT479" s="346"/>
      <c r="AU479" s="346"/>
      <c r="AV479" s="346"/>
      <c r="AW479" s="346"/>
      <c r="AX479" s="346"/>
      <c r="AY479" s="346"/>
      <c r="AZ479" s="346"/>
      <c r="BA479" s="346"/>
      <c r="BB479" s="346"/>
      <c r="BC479" s="346"/>
      <c r="BD479" s="346"/>
      <c r="BE479" s="346"/>
      <c r="BF479" s="346"/>
      <c r="BG479" s="346"/>
      <c r="BH479" s="346"/>
      <c r="BI479" s="346"/>
      <c r="BJ479" s="346"/>
      <c r="BK479" s="346"/>
      <c r="BL479" s="346"/>
      <c r="BM479" s="346"/>
      <c r="BN479" s="346"/>
      <c r="BO479" s="346"/>
      <c r="BP479" s="346"/>
      <c r="BQ479" s="346"/>
    </row>
    <row r="480" ht="15.75" customHeight="1">
      <c r="A480" s="346"/>
      <c r="B480" s="346"/>
      <c r="C480" s="346"/>
      <c r="D480" s="346"/>
      <c r="E480" s="346"/>
      <c r="F480" s="346"/>
      <c r="G480" s="346"/>
      <c r="H480" s="346"/>
      <c r="I480" s="346"/>
      <c r="J480" s="346"/>
      <c r="K480" s="346"/>
      <c r="L480" s="346"/>
      <c r="M480" s="346"/>
      <c r="N480" s="346"/>
      <c r="O480" s="346"/>
      <c r="P480" s="346"/>
      <c r="Q480" s="346"/>
      <c r="R480" s="346"/>
      <c r="S480" s="346"/>
      <c r="T480" s="346"/>
      <c r="U480" s="346"/>
      <c r="V480" s="346"/>
      <c r="W480" s="346"/>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c r="AS480" s="346"/>
      <c r="AT480" s="346"/>
      <c r="AU480" s="346"/>
      <c r="AV480" s="346"/>
      <c r="AW480" s="346"/>
      <c r="AX480" s="346"/>
      <c r="AY480" s="346"/>
      <c r="AZ480" s="346"/>
      <c r="BA480" s="346"/>
      <c r="BB480" s="346"/>
      <c r="BC480" s="346"/>
      <c r="BD480" s="346"/>
      <c r="BE480" s="346"/>
      <c r="BF480" s="346"/>
      <c r="BG480" s="346"/>
      <c r="BH480" s="346"/>
      <c r="BI480" s="346"/>
      <c r="BJ480" s="346"/>
      <c r="BK480" s="346"/>
      <c r="BL480" s="346"/>
      <c r="BM480" s="346"/>
      <c r="BN480" s="346"/>
      <c r="BO480" s="346"/>
      <c r="BP480" s="346"/>
      <c r="BQ480" s="346"/>
    </row>
    <row r="481" ht="15.75" customHeight="1">
      <c r="A481" s="346"/>
      <c r="B481" s="346"/>
      <c r="C481" s="346"/>
      <c r="D481" s="346"/>
      <c r="E481" s="346"/>
      <c r="F481" s="346"/>
      <c r="G481" s="346"/>
      <c r="H481" s="346"/>
      <c r="I481" s="346"/>
      <c r="J481" s="346"/>
      <c r="K481" s="346"/>
      <c r="L481" s="346"/>
      <c r="M481" s="346"/>
      <c r="N481" s="346"/>
      <c r="O481" s="346"/>
      <c r="P481" s="346"/>
      <c r="Q481" s="346"/>
      <c r="R481" s="346"/>
      <c r="S481" s="346"/>
      <c r="T481" s="346"/>
      <c r="U481" s="346"/>
      <c r="V481" s="346"/>
      <c r="W481" s="346"/>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c r="AS481" s="346"/>
      <c r="AT481" s="346"/>
      <c r="AU481" s="346"/>
      <c r="AV481" s="346"/>
      <c r="AW481" s="346"/>
      <c r="AX481" s="346"/>
      <c r="AY481" s="346"/>
      <c r="AZ481" s="346"/>
      <c r="BA481" s="346"/>
      <c r="BB481" s="346"/>
      <c r="BC481" s="346"/>
      <c r="BD481" s="346"/>
      <c r="BE481" s="346"/>
      <c r="BF481" s="346"/>
      <c r="BG481" s="346"/>
      <c r="BH481" s="346"/>
      <c r="BI481" s="346"/>
      <c r="BJ481" s="346"/>
      <c r="BK481" s="346"/>
      <c r="BL481" s="346"/>
      <c r="BM481" s="346"/>
      <c r="BN481" s="346"/>
      <c r="BO481" s="346"/>
      <c r="BP481" s="346"/>
      <c r="BQ481" s="346"/>
    </row>
    <row r="482" ht="15.75" customHeight="1">
      <c r="A482" s="346"/>
      <c r="B482" s="346"/>
      <c r="C482" s="346"/>
      <c r="D482" s="346"/>
      <c r="E482" s="346"/>
      <c r="F482" s="346"/>
      <c r="G482" s="346"/>
      <c r="H482" s="346"/>
      <c r="I482" s="346"/>
      <c r="J482" s="346"/>
      <c r="K482" s="346"/>
      <c r="L482" s="346"/>
      <c r="M482" s="346"/>
      <c r="N482" s="346"/>
      <c r="O482" s="346"/>
      <c r="P482" s="346"/>
      <c r="Q482" s="346"/>
      <c r="R482" s="346"/>
      <c r="S482" s="346"/>
      <c r="T482" s="346"/>
      <c r="U482" s="346"/>
      <c r="V482" s="346"/>
      <c r="W482" s="346"/>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c r="AS482" s="346"/>
      <c r="AT482" s="346"/>
      <c r="AU482" s="346"/>
      <c r="AV482" s="346"/>
      <c r="AW482" s="346"/>
      <c r="AX482" s="346"/>
      <c r="AY482" s="346"/>
      <c r="AZ482" s="346"/>
      <c r="BA482" s="346"/>
      <c r="BB482" s="346"/>
      <c r="BC482" s="346"/>
      <c r="BD482" s="346"/>
      <c r="BE482" s="346"/>
      <c r="BF482" s="346"/>
      <c r="BG482" s="346"/>
      <c r="BH482" s="346"/>
      <c r="BI482" s="346"/>
      <c r="BJ482" s="346"/>
      <c r="BK482" s="346"/>
      <c r="BL482" s="346"/>
      <c r="BM482" s="346"/>
      <c r="BN482" s="346"/>
      <c r="BO482" s="346"/>
      <c r="BP482" s="346"/>
      <c r="BQ482" s="346"/>
    </row>
    <row r="483" ht="15.75" customHeight="1">
      <c r="A483" s="346"/>
      <c r="B483" s="346"/>
      <c r="C483" s="346"/>
      <c r="D483" s="346"/>
      <c r="E483" s="346"/>
      <c r="F483" s="346"/>
      <c r="G483" s="346"/>
      <c r="H483" s="346"/>
      <c r="I483" s="346"/>
      <c r="J483" s="346"/>
      <c r="K483" s="346"/>
      <c r="L483" s="346"/>
      <c r="M483" s="346"/>
      <c r="N483" s="346"/>
      <c r="O483" s="346"/>
      <c r="P483" s="346"/>
      <c r="Q483" s="346"/>
      <c r="R483" s="346"/>
      <c r="S483" s="346"/>
      <c r="T483" s="346"/>
      <c r="U483" s="346"/>
      <c r="V483" s="346"/>
      <c r="W483" s="346"/>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c r="AS483" s="346"/>
      <c r="AT483" s="346"/>
      <c r="AU483" s="346"/>
      <c r="AV483" s="346"/>
      <c r="AW483" s="346"/>
      <c r="AX483" s="346"/>
      <c r="AY483" s="346"/>
      <c r="AZ483" s="346"/>
      <c r="BA483" s="346"/>
      <c r="BB483" s="346"/>
      <c r="BC483" s="346"/>
      <c r="BD483" s="346"/>
      <c r="BE483" s="346"/>
      <c r="BF483" s="346"/>
      <c r="BG483" s="346"/>
      <c r="BH483" s="346"/>
      <c r="BI483" s="346"/>
      <c r="BJ483" s="346"/>
      <c r="BK483" s="346"/>
      <c r="BL483" s="346"/>
      <c r="BM483" s="346"/>
      <c r="BN483" s="346"/>
      <c r="BO483" s="346"/>
      <c r="BP483" s="346"/>
      <c r="BQ483" s="346"/>
    </row>
    <row r="484" ht="15.75" customHeight="1">
      <c r="A484" s="346"/>
      <c r="B484" s="346"/>
      <c r="C484" s="346"/>
      <c r="D484" s="346"/>
      <c r="E484" s="346"/>
      <c r="F484" s="346"/>
      <c r="G484" s="346"/>
      <c r="H484" s="346"/>
      <c r="I484" s="346"/>
      <c r="J484" s="346"/>
      <c r="K484" s="346"/>
      <c r="L484" s="346"/>
      <c r="M484" s="346"/>
      <c r="N484" s="346"/>
      <c r="O484" s="346"/>
      <c r="P484" s="346"/>
      <c r="Q484" s="346"/>
      <c r="R484" s="346"/>
      <c r="S484" s="346"/>
      <c r="T484" s="346"/>
      <c r="U484" s="346"/>
      <c r="V484" s="346"/>
      <c r="W484" s="346"/>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c r="AS484" s="346"/>
      <c r="AT484" s="346"/>
      <c r="AU484" s="346"/>
      <c r="AV484" s="346"/>
      <c r="AW484" s="346"/>
      <c r="AX484" s="346"/>
      <c r="AY484" s="346"/>
      <c r="AZ484" s="346"/>
      <c r="BA484" s="346"/>
      <c r="BB484" s="346"/>
      <c r="BC484" s="346"/>
      <c r="BD484" s="346"/>
      <c r="BE484" s="346"/>
      <c r="BF484" s="346"/>
      <c r="BG484" s="346"/>
      <c r="BH484" s="346"/>
      <c r="BI484" s="346"/>
      <c r="BJ484" s="346"/>
      <c r="BK484" s="346"/>
      <c r="BL484" s="346"/>
      <c r="BM484" s="346"/>
      <c r="BN484" s="346"/>
      <c r="BO484" s="346"/>
      <c r="BP484" s="346"/>
      <c r="BQ484" s="346"/>
    </row>
    <row r="485" ht="15.75" customHeight="1">
      <c r="A485" s="346"/>
      <c r="B485" s="346"/>
      <c r="C485" s="346"/>
      <c r="D485" s="346"/>
      <c r="E485" s="346"/>
      <c r="F485" s="346"/>
      <c r="G485" s="346"/>
      <c r="H485" s="346"/>
      <c r="I485" s="346"/>
      <c r="J485" s="346"/>
      <c r="K485" s="346"/>
      <c r="L485" s="346"/>
      <c r="M485" s="346"/>
      <c r="N485" s="346"/>
      <c r="O485" s="346"/>
      <c r="P485" s="346"/>
      <c r="Q485" s="346"/>
      <c r="R485" s="346"/>
      <c r="S485" s="346"/>
      <c r="T485" s="346"/>
      <c r="U485" s="346"/>
      <c r="V485" s="346"/>
      <c r="W485" s="346"/>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c r="AS485" s="346"/>
      <c r="AT485" s="346"/>
      <c r="AU485" s="346"/>
      <c r="AV485" s="346"/>
      <c r="AW485" s="346"/>
      <c r="AX485" s="346"/>
      <c r="AY485" s="346"/>
      <c r="AZ485" s="346"/>
      <c r="BA485" s="346"/>
      <c r="BB485" s="346"/>
      <c r="BC485" s="346"/>
      <c r="BD485" s="346"/>
      <c r="BE485" s="346"/>
      <c r="BF485" s="346"/>
      <c r="BG485" s="346"/>
      <c r="BH485" s="346"/>
      <c r="BI485" s="346"/>
      <c r="BJ485" s="346"/>
      <c r="BK485" s="346"/>
      <c r="BL485" s="346"/>
      <c r="BM485" s="346"/>
      <c r="BN485" s="346"/>
      <c r="BO485" s="346"/>
      <c r="BP485" s="346"/>
      <c r="BQ485" s="346"/>
    </row>
    <row r="486" ht="15.75" customHeight="1">
      <c r="A486" s="346"/>
      <c r="B486" s="346"/>
      <c r="C486" s="346"/>
      <c r="D486" s="346"/>
      <c r="E486" s="346"/>
      <c r="F486" s="346"/>
      <c r="G486" s="346"/>
      <c r="H486" s="346"/>
      <c r="I486" s="346"/>
      <c r="J486" s="346"/>
      <c r="K486" s="346"/>
      <c r="L486" s="346"/>
      <c r="M486" s="346"/>
      <c r="N486" s="346"/>
      <c r="O486" s="346"/>
      <c r="P486" s="346"/>
      <c r="Q486" s="346"/>
      <c r="R486" s="346"/>
      <c r="S486" s="346"/>
      <c r="T486" s="346"/>
      <c r="U486" s="346"/>
      <c r="V486" s="346"/>
      <c r="W486" s="346"/>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c r="AS486" s="346"/>
      <c r="AT486" s="346"/>
      <c r="AU486" s="346"/>
      <c r="AV486" s="346"/>
      <c r="AW486" s="346"/>
      <c r="AX486" s="346"/>
      <c r="AY486" s="346"/>
      <c r="AZ486" s="346"/>
      <c r="BA486" s="346"/>
      <c r="BB486" s="346"/>
      <c r="BC486" s="346"/>
      <c r="BD486" s="346"/>
      <c r="BE486" s="346"/>
      <c r="BF486" s="346"/>
      <c r="BG486" s="346"/>
      <c r="BH486" s="346"/>
      <c r="BI486" s="346"/>
      <c r="BJ486" s="346"/>
      <c r="BK486" s="346"/>
      <c r="BL486" s="346"/>
      <c r="BM486" s="346"/>
      <c r="BN486" s="346"/>
      <c r="BO486" s="346"/>
      <c r="BP486" s="346"/>
      <c r="BQ486" s="346"/>
    </row>
    <row r="487" ht="15.75" customHeight="1">
      <c r="A487" s="346"/>
      <c r="B487" s="346"/>
      <c r="C487" s="346"/>
      <c r="D487" s="346"/>
      <c r="E487" s="346"/>
      <c r="F487" s="346"/>
      <c r="G487" s="346"/>
      <c r="H487" s="346"/>
      <c r="I487" s="346"/>
      <c r="J487" s="346"/>
      <c r="K487" s="346"/>
      <c r="L487" s="346"/>
      <c r="M487" s="346"/>
      <c r="N487" s="346"/>
      <c r="O487" s="346"/>
      <c r="P487" s="346"/>
      <c r="Q487" s="346"/>
      <c r="R487" s="346"/>
      <c r="S487" s="346"/>
      <c r="T487" s="346"/>
      <c r="U487" s="346"/>
      <c r="V487" s="346"/>
      <c r="W487" s="346"/>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c r="AS487" s="346"/>
      <c r="AT487" s="346"/>
      <c r="AU487" s="346"/>
      <c r="AV487" s="346"/>
      <c r="AW487" s="346"/>
      <c r="AX487" s="346"/>
      <c r="AY487" s="346"/>
      <c r="AZ487" s="346"/>
      <c r="BA487" s="346"/>
      <c r="BB487" s="346"/>
      <c r="BC487" s="346"/>
      <c r="BD487" s="346"/>
      <c r="BE487" s="346"/>
      <c r="BF487" s="346"/>
      <c r="BG487" s="346"/>
      <c r="BH487" s="346"/>
      <c r="BI487" s="346"/>
      <c r="BJ487" s="346"/>
      <c r="BK487" s="346"/>
      <c r="BL487" s="346"/>
      <c r="BM487" s="346"/>
      <c r="BN487" s="346"/>
      <c r="BO487" s="346"/>
      <c r="BP487" s="346"/>
      <c r="BQ487" s="346"/>
    </row>
    <row r="488" ht="15.75" customHeight="1">
      <c r="A488" s="346"/>
      <c r="B488" s="346"/>
      <c r="C488" s="346"/>
      <c r="D488" s="346"/>
      <c r="E488" s="346"/>
      <c r="F488" s="346"/>
      <c r="G488" s="346"/>
      <c r="H488" s="346"/>
      <c r="I488" s="346"/>
      <c r="J488" s="346"/>
      <c r="K488" s="346"/>
      <c r="L488" s="346"/>
      <c r="M488" s="346"/>
      <c r="N488" s="346"/>
      <c r="O488" s="346"/>
      <c r="P488" s="346"/>
      <c r="Q488" s="346"/>
      <c r="R488" s="346"/>
      <c r="S488" s="346"/>
      <c r="T488" s="346"/>
      <c r="U488" s="346"/>
      <c r="V488" s="346"/>
      <c r="W488" s="346"/>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c r="AS488" s="346"/>
      <c r="AT488" s="346"/>
      <c r="AU488" s="346"/>
      <c r="AV488" s="346"/>
      <c r="AW488" s="346"/>
      <c r="AX488" s="346"/>
      <c r="AY488" s="346"/>
      <c r="AZ488" s="346"/>
      <c r="BA488" s="346"/>
      <c r="BB488" s="346"/>
      <c r="BC488" s="346"/>
      <c r="BD488" s="346"/>
      <c r="BE488" s="346"/>
      <c r="BF488" s="346"/>
      <c r="BG488" s="346"/>
      <c r="BH488" s="346"/>
      <c r="BI488" s="346"/>
      <c r="BJ488" s="346"/>
      <c r="BK488" s="346"/>
      <c r="BL488" s="346"/>
      <c r="BM488" s="346"/>
      <c r="BN488" s="346"/>
      <c r="BO488" s="346"/>
      <c r="BP488" s="346"/>
      <c r="BQ488" s="346"/>
    </row>
    <row r="489" ht="15.75" customHeight="1">
      <c r="A489" s="346"/>
      <c r="B489" s="346"/>
      <c r="C489" s="346"/>
      <c r="D489" s="346"/>
      <c r="E489" s="346"/>
      <c r="F489" s="346"/>
      <c r="G489" s="346"/>
      <c r="H489" s="346"/>
      <c r="I489" s="346"/>
      <c r="J489" s="346"/>
      <c r="K489" s="346"/>
      <c r="L489" s="346"/>
      <c r="M489" s="346"/>
      <c r="N489" s="346"/>
      <c r="O489" s="346"/>
      <c r="P489" s="346"/>
      <c r="Q489" s="346"/>
      <c r="R489" s="346"/>
      <c r="S489" s="346"/>
      <c r="T489" s="346"/>
      <c r="U489" s="346"/>
      <c r="V489" s="346"/>
      <c r="W489" s="346"/>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c r="AS489" s="346"/>
      <c r="AT489" s="346"/>
      <c r="AU489" s="346"/>
      <c r="AV489" s="346"/>
      <c r="AW489" s="346"/>
      <c r="AX489" s="346"/>
      <c r="AY489" s="346"/>
      <c r="AZ489" s="346"/>
      <c r="BA489" s="346"/>
      <c r="BB489" s="346"/>
      <c r="BC489" s="346"/>
      <c r="BD489" s="346"/>
      <c r="BE489" s="346"/>
      <c r="BF489" s="346"/>
      <c r="BG489" s="346"/>
      <c r="BH489" s="346"/>
      <c r="BI489" s="346"/>
      <c r="BJ489" s="346"/>
      <c r="BK489" s="346"/>
      <c r="BL489" s="346"/>
      <c r="BM489" s="346"/>
      <c r="BN489" s="346"/>
      <c r="BO489" s="346"/>
      <c r="BP489" s="346"/>
      <c r="BQ489" s="346"/>
    </row>
    <row r="490" ht="15.75" customHeight="1">
      <c r="A490" s="346"/>
      <c r="B490" s="346"/>
      <c r="C490" s="346"/>
      <c r="D490" s="346"/>
      <c r="E490" s="346"/>
      <c r="F490" s="346"/>
      <c r="G490" s="346"/>
      <c r="H490" s="346"/>
      <c r="I490" s="346"/>
      <c r="J490" s="346"/>
      <c r="K490" s="346"/>
      <c r="L490" s="346"/>
      <c r="M490" s="346"/>
      <c r="N490" s="346"/>
      <c r="O490" s="346"/>
      <c r="P490" s="346"/>
      <c r="Q490" s="346"/>
      <c r="R490" s="346"/>
      <c r="S490" s="346"/>
      <c r="T490" s="346"/>
      <c r="U490" s="346"/>
      <c r="V490" s="346"/>
      <c r="W490" s="346"/>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c r="AS490" s="346"/>
      <c r="AT490" s="346"/>
      <c r="AU490" s="346"/>
      <c r="AV490" s="346"/>
      <c r="AW490" s="346"/>
      <c r="AX490" s="346"/>
      <c r="AY490" s="346"/>
      <c r="AZ490" s="346"/>
      <c r="BA490" s="346"/>
      <c r="BB490" s="346"/>
      <c r="BC490" s="346"/>
      <c r="BD490" s="346"/>
      <c r="BE490" s="346"/>
      <c r="BF490" s="346"/>
      <c r="BG490" s="346"/>
      <c r="BH490" s="346"/>
      <c r="BI490" s="346"/>
      <c r="BJ490" s="346"/>
      <c r="BK490" s="346"/>
      <c r="BL490" s="346"/>
      <c r="BM490" s="346"/>
      <c r="BN490" s="346"/>
      <c r="BO490" s="346"/>
      <c r="BP490" s="346"/>
      <c r="BQ490" s="346"/>
    </row>
    <row r="491" ht="15.75" customHeight="1">
      <c r="A491" s="346"/>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c r="AS491" s="346"/>
      <c r="AT491" s="346"/>
      <c r="AU491" s="346"/>
      <c r="AV491" s="346"/>
      <c r="AW491" s="346"/>
      <c r="AX491" s="346"/>
      <c r="AY491" s="346"/>
      <c r="AZ491" s="346"/>
      <c r="BA491" s="346"/>
      <c r="BB491" s="346"/>
      <c r="BC491" s="346"/>
      <c r="BD491" s="346"/>
      <c r="BE491" s="346"/>
      <c r="BF491" s="346"/>
      <c r="BG491" s="346"/>
      <c r="BH491" s="346"/>
      <c r="BI491" s="346"/>
      <c r="BJ491" s="346"/>
      <c r="BK491" s="346"/>
      <c r="BL491" s="346"/>
      <c r="BM491" s="346"/>
      <c r="BN491" s="346"/>
      <c r="BO491" s="346"/>
      <c r="BP491" s="346"/>
      <c r="BQ491" s="346"/>
    </row>
    <row r="492" ht="15.75" customHeight="1">
      <c r="A492" s="346"/>
      <c r="B492" s="346"/>
      <c r="C492" s="346"/>
      <c r="D492" s="346"/>
      <c r="E492" s="346"/>
      <c r="F492" s="346"/>
      <c r="G492" s="346"/>
      <c r="H492" s="346"/>
      <c r="I492" s="346"/>
      <c r="J492" s="346"/>
      <c r="K492" s="346"/>
      <c r="L492" s="346"/>
      <c r="M492" s="346"/>
      <c r="N492" s="346"/>
      <c r="O492" s="346"/>
      <c r="P492" s="346"/>
      <c r="Q492" s="346"/>
      <c r="R492" s="346"/>
      <c r="S492" s="346"/>
      <c r="T492" s="346"/>
      <c r="U492" s="346"/>
      <c r="V492" s="346"/>
      <c r="W492" s="346"/>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c r="AS492" s="346"/>
      <c r="AT492" s="346"/>
      <c r="AU492" s="346"/>
      <c r="AV492" s="346"/>
      <c r="AW492" s="346"/>
      <c r="AX492" s="346"/>
      <c r="AY492" s="346"/>
      <c r="AZ492" s="346"/>
      <c r="BA492" s="346"/>
      <c r="BB492" s="346"/>
      <c r="BC492" s="346"/>
      <c r="BD492" s="346"/>
      <c r="BE492" s="346"/>
      <c r="BF492" s="346"/>
      <c r="BG492" s="346"/>
      <c r="BH492" s="346"/>
      <c r="BI492" s="346"/>
      <c r="BJ492" s="346"/>
      <c r="BK492" s="346"/>
      <c r="BL492" s="346"/>
      <c r="BM492" s="346"/>
      <c r="BN492" s="346"/>
      <c r="BO492" s="346"/>
      <c r="BP492" s="346"/>
      <c r="BQ492" s="346"/>
    </row>
    <row r="493" ht="15.75" customHeight="1">
      <c r="A493" s="346"/>
      <c r="B493" s="346"/>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c r="AS493" s="346"/>
      <c r="AT493" s="346"/>
      <c r="AU493" s="346"/>
      <c r="AV493" s="346"/>
      <c r="AW493" s="346"/>
      <c r="AX493" s="346"/>
      <c r="AY493" s="346"/>
      <c r="AZ493" s="346"/>
      <c r="BA493" s="346"/>
      <c r="BB493" s="346"/>
      <c r="BC493" s="346"/>
      <c r="BD493" s="346"/>
      <c r="BE493" s="346"/>
      <c r="BF493" s="346"/>
      <c r="BG493" s="346"/>
      <c r="BH493" s="346"/>
      <c r="BI493" s="346"/>
      <c r="BJ493" s="346"/>
      <c r="BK493" s="346"/>
      <c r="BL493" s="346"/>
      <c r="BM493" s="346"/>
      <c r="BN493" s="346"/>
      <c r="BO493" s="346"/>
      <c r="BP493" s="346"/>
      <c r="BQ493" s="346"/>
    </row>
    <row r="494" ht="15.75" customHeight="1">
      <c r="A494" s="346"/>
      <c r="B494" s="346"/>
      <c r="C494" s="346"/>
      <c r="D494" s="346"/>
      <c r="E494" s="346"/>
      <c r="F494" s="346"/>
      <c r="G494" s="346"/>
      <c r="H494" s="346"/>
      <c r="I494" s="346"/>
      <c r="J494" s="346"/>
      <c r="K494" s="346"/>
      <c r="L494" s="346"/>
      <c r="M494" s="346"/>
      <c r="N494" s="346"/>
      <c r="O494" s="346"/>
      <c r="P494" s="346"/>
      <c r="Q494" s="346"/>
      <c r="R494" s="346"/>
      <c r="S494" s="346"/>
      <c r="T494" s="346"/>
      <c r="U494" s="346"/>
      <c r="V494" s="346"/>
      <c r="W494" s="346"/>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c r="AS494" s="346"/>
      <c r="AT494" s="346"/>
      <c r="AU494" s="346"/>
      <c r="AV494" s="346"/>
      <c r="AW494" s="346"/>
      <c r="AX494" s="346"/>
      <c r="AY494" s="346"/>
      <c r="AZ494" s="346"/>
      <c r="BA494" s="346"/>
      <c r="BB494" s="346"/>
      <c r="BC494" s="346"/>
      <c r="BD494" s="346"/>
      <c r="BE494" s="346"/>
      <c r="BF494" s="346"/>
      <c r="BG494" s="346"/>
      <c r="BH494" s="346"/>
      <c r="BI494" s="346"/>
      <c r="BJ494" s="346"/>
      <c r="BK494" s="346"/>
      <c r="BL494" s="346"/>
      <c r="BM494" s="346"/>
      <c r="BN494" s="346"/>
      <c r="BO494" s="346"/>
      <c r="BP494" s="346"/>
      <c r="BQ494" s="346"/>
    </row>
    <row r="495" ht="15.75" customHeight="1">
      <c r="A495" s="346"/>
      <c r="B495" s="346"/>
      <c r="C495" s="346"/>
      <c r="D495" s="346"/>
      <c r="E495" s="346"/>
      <c r="F495" s="346"/>
      <c r="G495" s="346"/>
      <c r="H495" s="346"/>
      <c r="I495" s="346"/>
      <c r="J495" s="346"/>
      <c r="K495" s="346"/>
      <c r="L495" s="346"/>
      <c r="M495" s="346"/>
      <c r="N495" s="346"/>
      <c r="O495" s="346"/>
      <c r="P495" s="346"/>
      <c r="Q495" s="346"/>
      <c r="R495" s="346"/>
      <c r="S495" s="346"/>
      <c r="T495" s="346"/>
      <c r="U495" s="346"/>
      <c r="V495" s="346"/>
      <c r="W495" s="346"/>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c r="AS495" s="346"/>
      <c r="AT495" s="346"/>
      <c r="AU495" s="346"/>
      <c r="AV495" s="346"/>
      <c r="AW495" s="346"/>
      <c r="AX495" s="346"/>
      <c r="AY495" s="346"/>
      <c r="AZ495" s="346"/>
      <c r="BA495" s="346"/>
      <c r="BB495" s="346"/>
      <c r="BC495" s="346"/>
      <c r="BD495" s="346"/>
      <c r="BE495" s="346"/>
      <c r="BF495" s="346"/>
      <c r="BG495" s="346"/>
      <c r="BH495" s="346"/>
      <c r="BI495" s="346"/>
      <c r="BJ495" s="346"/>
      <c r="BK495" s="346"/>
      <c r="BL495" s="346"/>
      <c r="BM495" s="346"/>
      <c r="BN495" s="346"/>
      <c r="BO495" s="346"/>
      <c r="BP495" s="346"/>
      <c r="BQ495" s="346"/>
    </row>
    <row r="496" ht="15.75" customHeight="1">
      <c r="A496" s="346"/>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c r="AS496" s="346"/>
      <c r="AT496" s="346"/>
      <c r="AU496" s="346"/>
      <c r="AV496" s="346"/>
      <c r="AW496" s="346"/>
      <c r="AX496" s="346"/>
      <c r="AY496" s="346"/>
      <c r="AZ496" s="346"/>
      <c r="BA496" s="346"/>
      <c r="BB496" s="346"/>
      <c r="BC496" s="346"/>
      <c r="BD496" s="346"/>
      <c r="BE496" s="346"/>
      <c r="BF496" s="346"/>
      <c r="BG496" s="346"/>
      <c r="BH496" s="346"/>
      <c r="BI496" s="346"/>
      <c r="BJ496" s="346"/>
      <c r="BK496" s="346"/>
      <c r="BL496" s="346"/>
      <c r="BM496" s="346"/>
      <c r="BN496" s="346"/>
      <c r="BO496" s="346"/>
      <c r="BP496" s="346"/>
      <c r="BQ496" s="346"/>
    </row>
    <row r="497" ht="15.75" customHeight="1">
      <c r="A497" s="346"/>
      <c r="B497" s="346"/>
      <c r="C497" s="346"/>
      <c r="D497" s="346"/>
      <c r="E497" s="346"/>
      <c r="F497" s="346"/>
      <c r="G497" s="346"/>
      <c r="H497" s="346"/>
      <c r="I497" s="346"/>
      <c r="J497" s="346"/>
      <c r="K497" s="346"/>
      <c r="L497" s="346"/>
      <c r="M497" s="346"/>
      <c r="N497" s="346"/>
      <c r="O497" s="346"/>
      <c r="P497" s="346"/>
      <c r="Q497" s="346"/>
      <c r="R497" s="346"/>
      <c r="S497" s="346"/>
      <c r="T497" s="346"/>
      <c r="U497" s="346"/>
      <c r="V497" s="346"/>
      <c r="W497" s="346"/>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c r="AS497" s="346"/>
      <c r="AT497" s="346"/>
      <c r="AU497" s="346"/>
      <c r="AV497" s="346"/>
      <c r="AW497" s="346"/>
      <c r="AX497" s="346"/>
      <c r="AY497" s="346"/>
      <c r="AZ497" s="346"/>
      <c r="BA497" s="346"/>
      <c r="BB497" s="346"/>
      <c r="BC497" s="346"/>
      <c r="BD497" s="346"/>
      <c r="BE497" s="346"/>
      <c r="BF497" s="346"/>
      <c r="BG497" s="346"/>
      <c r="BH497" s="346"/>
      <c r="BI497" s="346"/>
      <c r="BJ497" s="346"/>
      <c r="BK497" s="346"/>
      <c r="BL497" s="346"/>
      <c r="BM497" s="346"/>
      <c r="BN497" s="346"/>
      <c r="BO497" s="346"/>
      <c r="BP497" s="346"/>
      <c r="BQ497" s="346"/>
    </row>
    <row r="498" ht="15.75" customHeight="1">
      <c r="A498" s="346"/>
      <c r="B498" s="346"/>
      <c r="C498" s="346"/>
      <c r="D498" s="346"/>
      <c r="E498" s="346"/>
      <c r="F498" s="346"/>
      <c r="G498" s="346"/>
      <c r="H498" s="346"/>
      <c r="I498" s="346"/>
      <c r="J498" s="346"/>
      <c r="K498" s="346"/>
      <c r="L498" s="346"/>
      <c r="M498" s="346"/>
      <c r="N498" s="346"/>
      <c r="O498" s="346"/>
      <c r="P498" s="346"/>
      <c r="Q498" s="346"/>
      <c r="R498" s="346"/>
      <c r="S498" s="346"/>
      <c r="T498" s="346"/>
      <c r="U498" s="346"/>
      <c r="V498" s="346"/>
      <c r="W498" s="346"/>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c r="AS498" s="346"/>
      <c r="AT498" s="346"/>
      <c r="AU498" s="346"/>
      <c r="AV498" s="346"/>
      <c r="AW498" s="346"/>
      <c r="AX498" s="346"/>
      <c r="AY498" s="346"/>
      <c r="AZ498" s="346"/>
      <c r="BA498" s="346"/>
      <c r="BB498" s="346"/>
      <c r="BC498" s="346"/>
      <c r="BD498" s="346"/>
      <c r="BE498" s="346"/>
      <c r="BF498" s="346"/>
      <c r="BG498" s="346"/>
      <c r="BH498" s="346"/>
      <c r="BI498" s="346"/>
      <c r="BJ498" s="346"/>
      <c r="BK498" s="346"/>
      <c r="BL498" s="346"/>
      <c r="BM498" s="346"/>
      <c r="BN498" s="346"/>
      <c r="BO498" s="346"/>
      <c r="BP498" s="346"/>
      <c r="BQ498" s="346"/>
    </row>
    <row r="499" ht="15.75" customHeight="1">
      <c r="A499" s="346"/>
      <c r="B499" s="346"/>
      <c r="C499" s="346"/>
      <c r="D499" s="346"/>
      <c r="E499" s="346"/>
      <c r="F499" s="346"/>
      <c r="G499" s="346"/>
      <c r="H499" s="346"/>
      <c r="I499" s="346"/>
      <c r="J499" s="346"/>
      <c r="K499" s="346"/>
      <c r="L499" s="346"/>
      <c r="M499" s="346"/>
      <c r="N499" s="346"/>
      <c r="O499" s="346"/>
      <c r="P499" s="346"/>
      <c r="Q499" s="346"/>
      <c r="R499" s="346"/>
      <c r="S499" s="346"/>
      <c r="T499" s="346"/>
      <c r="U499" s="346"/>
      <c r="V499" s="346"/>
      <c r="W499" s="346"/>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c r="AS499" s="346"/>
      <c r="AT499" s="346"/>
      <c r="AU499" s="346"/>
      <c r="AV499" s="346"/>
      <c r="AW499" s="346"/>
      <c r="AX499" s="346"/>
      <c r="AY499" s="346"/>
      <c r="AZ499" s="346"/>
      <c r="BA499" s="346"/>
      <c r="BB499" s="346"/>
      <c r="BC499" s="346"/>
      <c r="BD499" s="346"/>
      <c r="BE499" s="346"/>
      <c r="BF499" s="346"/>
      <c r="BG499" s="346"/>
      <c r="BH499" s="346"/>
      <c r="BI499" s="346"/>
      <c r="BJ499" s="346"/>
      <c r="BK499" s="346"/>
      <c r="BL499" s="346"/>
      <c r="BM499" s="346"/>
      <c r="BN499" s="346"/>
      <c r="BO499" s="346"/>
      <c r="BP499" s="346"/>
      <c r="BQ499" s="346"/>
    </row>
    <row r="500" ht="15.75" customHeight="1">
      <c r="A500" s="346"/>
      <c r="B500" s="346"/>
      <c r="C500" s="346"/>
      <c r="D500" s="346"/>
      <c r="E500" s="346"/>
      <c r="F500" s="346"/>
      <c r="G500" s="346"/>
      <c r="H500" s="346"/>
      <c r="I500" s="346"/>
      <c r="J500" s="346"/>
      <c r="K500" s="346"/>
      <c r="L500" s="346"/>
      <c r="M500" s="346"/>
      <c r="N500" s="346"/>
      <c r="O500" s="346"/>
      <c r="P500" s="346"/>
      <c r="Q500" s="346"/>
      <c r="R500" s="346"/>
      <c r="S500" s="346"/>
      <c r="T500" s="346"/>
      <c r="U500" s="346"/>
      <c r="V500" s="346"/>
      <c r="W500" s="346"/>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c r="AS500" s="346"/>
      <c r="AT500" s="346"/>
      <c r="AU500" s="346"/>
      <c r="AV500" s="346"/>
      <c r="AW500" s="346"/>
      <c r="AX500" s="346"/>
      <c r="AY500" s="346"/>
      <c r="AZ500" s="346"/>
      <c r="BA500" s="346"/>
      <c r="BB500" s="346"/>
      <c r="BC500" s="346"/>
      <c r="BD500" s="346"/>
      <c r="BE500" s="346"/>
      <c r="BF500" s="346"/>
      <c r="BG500" s="346"/>
      <c r="BH500" s="346"/>
      <c r="BI500" s="346"/>
      <c r="BJ500" s="346"/>
      <c r="BK500" s="346"/>
      <c r="BL500" s="346"/>
      <c r="BM500" s="346"/>
      <c r="BN500" s="346"/>
      <c r="BO500" s="346"/>
      <c r="BP500" s="346"/>
      <c r="BQ500" s="346"/>
    </row>
    <row r="501" ht="15.75" customHeight="1">
      <c r="A501" s="346"/>
      <c r="B501" s="346"/>
      <c r="C501" s="346"/>
      <c r="D501" s="346"/>
      <c r="E501" s="346"/>
      <c r="F501" s="346"/>
      <c r="G501" s="346"/>
      <c r="H501" s="346"/>
      <c r="I501" s="346"/>
      <c r="J501" s="346"/>
      <c r="K501" s="346"/>
      <c r="L501" s="346"/>
      <c r="M501" s="346"/>
      <c r="N501" s="346"/>
      <c r="O501" s="346"/>
      <c r="P501" s="346"/>
      <c r="Q501" s="346"/>
      <c r="R501" s="346"/>
      <c r="S501" s="346"/>
      <c r="T501" s="346"/>
      <c r="U501" s="346"/>
      <c r="V501" s="346"/>
      <c r="W501" s="346"/>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c r="AS501" s="346"/>
      <c r="AT501" s="346"/>
      <c r="AU501" s="346"/>
      <c r="AV501" s="346"/>
      <c r="AW501" s="346"/>
      <c r="AX501" s="346"/>
      <c r="AY501" s="346"/>
      <c r="AZ501" s="346"/>
      <c r="BA501" s="346"/>
      <c r="BB501" s="346"/>
      <c r="BC501" s="346"/>
      <c r="BD501" s="346"/>
      <c r="BE501" s="346"/>
      <c r="BF501" s="346"/>
      <c r="BG501" s="346"/>
      <c r="BH501" s="346"/>
      <c r="BI501" s="346"/>
      <c r="BJ501" s="346"/>
      <c r="BK501" s="346"/>
      <c r="BL501" s="346"/>
      <c r="BM501" s="346"/>
      <c r="BN501" s="346"/>
      <c r="BO501" s="346"/>
      <c r="BP501" s="346"/>
      <c r="BQ501" s="346"/>
    </row>
    <row r="502" ht="15.75" customHeight="1">
      <c r="A502" s="346"/>
      <c r="B502" s="346"/>
      <c r="C502" s="346"/>
      <c r="D502" s="346"/>
      <c r="E502" s="346"/>
      <c r="F502" s="346"/>
      <c r="G502" s="346"/>
      <c r="H502" s="346"/>
      <c r="I502" s="346"/>
      <c r="J502" s="346"/>
      <c r="K502" s="346"/>
      <c r="L502" s="346"/>
      <c r="M502" s="346"/>
      <c r="N502" s="346"/>
      <c r="O502" s="346"/>
      <c r="P502" s="346"/>
      <c r="Q502" s="346"/>
      <c r="R502" s="346"/>
      <c r="S502" s="346"/>
      <c r="T502" s="346"/>
      <c r="U502" s="346"/>
      <c r="V502" s="346"/>
      <c r="W502" s="346"/>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c r="AS502" s="346"/>
      <c r="AT502" s="346"/>
      <c r="AU502" s="346"/>
      <c r="AV502" s="346"/>
      <c r="AW502" s="346"/>
      <c r="AX502" s="346"/>
      <c r="AY502" s="346"/>
      <c r="AZ502" s="346"/>
      <c r="BA502" s="346"/>
      <c r="BB502" s="346"/>
      <c r="BC502" s="346"/>
      <c r="BD502" s="346"/>
      <c r="BE502" s="346"/>
      <c r="BF502" s="346"/>
      <c r="BG502" s="346"/>
      <c r="BH502" s="346"/>
      <c r="BI502" s="346"/>
      <c r="BJ502" s="346"/>
      <c r="BK502" s="346"/>
      <c r="BL502" s="346"/>
      <c r="BM502" s="346"/>
      <c r="BN502" s="346"/>
      <c r="BO502" s="346"/>
      <c r="BP502" s="346"/>
      <c r="BQ502" s="346"/>
    </row>
    <row r="503" ht="15.75" customHeight="1">
      <c r="A503" s="346"/>
      <c r="B503" s="346"/>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c r="AS503" s="346"/>
      <c r="AT503" s="346"/>
      <c r="AU503" s="346"/>
      <c r="AV503" s="346"/>
      <c r="AW503" s="346"/>
      <c r="AX503" s="346"/>
      <c r="AY503" s="346"/>
      <c r="AZ503" s="346"/>
      <c r="BA503" s="346"/>
      <c r="BB503" s="346"/>
      <c r="BC503" s="346"/>
      <c r="BD503" s="346"/>
      <c r="BE503" s="346"/>
      <c r="BF503" s="346"/>
      <c r="BG503" s="346"/>
      <c r="BH503" s="346"/>
      <c r="BI503" s="346"/>
      <c r="BJ503" s="346"/>
      <c r="BK503" s="346"/>
      <c r="BL503" s="346"/>
      <c r="BM503" s="346"/>
      <c r="BN503" s="346"/>
      <c r="BO503" s="346"/>
      <c r="BP503" s="346"/>
      <c r="BQ503" s="346"/>
    </row>
    <row r="504" ht="15.75" customHeight="1">
      <c r="A504" s="346"/>
      <c r="B504" s="346"/>
      <c r="C504" s="346"/>
      <c r="D504" s="346"/>
      <c r="E504" s="346"/>
      <c r="F504" s="346"/>
      <c r="G504" s="346"/>
      <c r="H504" s="346"/>
      <c r="I504" s="346"/>
      <c r="J504" s="346"/>
      <c r="K504" s="346"/>
      <c r="L504" s="346"/>
      <c r="M504" s="346"/>
      <c r="N504" s="346"/>
      <c r="O504" s="346"/>
      <c r="P504" s="346"/>
      <c r="Q504" s="346"/>
      <c r="R504" s="346"/>
      <c r="S504" s="346"/>
      <c r="T504" s="346"/>
      <c r="U504" s="346"/>
      <c r="V504" s="346"/>
      <c r="W504" s="346"/>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c r="AS504" s="346"/>
      <c r="AT504" s="346"/>
      <c r="AU504" s="346"/>
      <c r="AV504" s="346"/>
      <c r="AW504" s="346"/>
      <c r="AX504" s="346"/>
      <c r="AY504" s="346"/>
      <c r="AZ504" s="346"/>
      <c r="BA504" s="346"/>
      <c r="BB504" s="346"/>
      <c r="BC504" s="346"/>
      <c r="BD504" s="346"/>
      <c r="BE504" s="346"/>
      <c r="BF504" s="346"/>
      <c r="BG504" s="346"/>
      <c r="BH504" s="346"/>
      <c r="BI504" s="346"/>
      <c r="BJ504" s="346"/>
      <c r="BK504" s="346"/>
      <c r="BL504" s="346"/>
      <c r="BM504" s="346"/>
      <c r="BN504" s="346"/>
      <c r="BO504" s="346"/>
      <c r="BP504" s="346"/>
      <c r="BQ504" s="346"/>
    </row>
    <row r="505" ht="15.75" customHeight="1">
      <c r="A505" s="346"/>
      <c r="B505" s="346"/>
      <c r="C505" s="346"/>
      <c r="D505" s="346"/>
      <c r="E505" s="346"/>
      <c r="F505" s="346"/>
      <c r="G505" s="346"/>
      <c r="H505" s="346"/>
      <c r="I505" s="346"/>
      <c r="J505" s="346"/>
      <c r="K505" s="346"/>
      <c r="L505" s="346"/>
      <c r="M505" s="346"/>
      <c r="N505" s="346"/>
      <c r="O505" s="346"/>
      <c r="P505" s="346"/>
      <c r="Q505" s="346"/>
      <c r="R505" s="346"/>
      <c r="S505" s="346"/>
      <c r="T505" s="346"/>
      <c r="U505" s="346"/>
      <c r="V505" s="346"/>
      <c r="W505" s="346"/>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c r="AS505" s="346"/>
      <c r="AT505" s="346"/>
      <c r="AU505" s="346"/>
      <c r="AV505" s="346"/>
      <c r="AW505" s="346"/>
      <c r="AX505" s="346"/>
      <c r="AY505" s="346"/>
      <c r="AZ505" s="346"/>
      <c r="BA505" s="346"/>
      <c r="BB505" s="346"/>
      <c r="BC505" s="346"/>
      <c r="BD505" s="346"/>
      <c r="BE505" s="346"/>
      <c r="BF505" s="346"/>
      <c r="BG505" s="346"/>
      <c r="BH505" s="346"/>
      <c r="BI505" s="346"/>
      <c r="BJ505" s="346"/>
      <c r="BK505" s="346"/>
      <c r="BL505" s="346"/>
      <c r="BM505" s="346"/>
      <c r="BN505" s="346"/>
      <c r="BO505" s="346"/>
      <c r="BP505" s="346"/>
      <c r="BQ505" s="346"/>
    </row>
    <row r="506" ht="15.75" customHeight="1">
      <c r="A506" s="346"/>
      <c r="B506" s="346"/>
      <c r="C506" s="346"/>
      <c r="D506" s="346"/>
      <c r="E506" s="346"/>
      <c r="F506" s="346"/>
      <c r="G506" s="346"/>
      <c r="H506" s="346"/>
      <c r="I506" s="346"/>
      <c r="J506" s="346"/>
      <c r="K506" s="346"/>
      <c r="L506" s="346"/>
      <c r="M506" s="346"/>
      <c r="N506" s="346"/>
      <c r="O506" s="346"/>
      <c r="P506" s="346"/>
      <c r="Q506" s="346"/>
      <c r="R506" s="346"/>
      <c r="S506" s="346"/>
      <c r="T506" s="346"/>
      <c r="U506" s="346"/>
      <c r="V506" s="346"/>
      <c r="W506" s="346"/>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c r="AS506" s="346"/>
      <c r="AT506" s="346"/>
      <c r="AU506" s="346"/>
      <c r="AV506" s="346"/>
      <c r="AW506" s="346"/>
      <c r="AX506" s="346"/>
      <c r="AY506" s="346"/>
      <c r="AZ506" s="346"/>
      <c r="BA506" s="346"/>
      <c r="BB506" s="346"/>
      <c r="BC506" s="346"/>
      <c r="BD506" s="346"/>
      <c r="BE506" s="346"/>
      <c r="BF506" s="346"/>
      <c r="BG506" s="346"/>
      <c r="BH506" s="346"/>
      <c r="BI506" s="346"/>
      <c r="BJ506" s="346"/>
      <c r="BK506" s="346"/>
      <c r="BL506" s="346"/>
      <c r="BM506" s="346"/>
      <c r="BN506" s="346"/>
      <c r="BO506" s="346"/>
      <c r="BP506" s="346"/>
      <c r="BQ506" s="346"/>
    </row>
    <row r="507" ht="15.75" customHeight="1">
      <c r="A507" s="346"/>
      <c r="B507" s="346"/>
      <c r="C507" s="346"/>
      <c r="D507" s="346"/>
      <c r="E507" s="346"/>
      <c r="F507" s="346"/>
      <c r="G507" s="346"/>
      <c r="H507" s="346"/>
      <c r="I507" s="346"/>
      <c r="J507" s="346"/>
      <c r="K507" s="346"/>
      <c r="L507" s="346"/>
      <c r="M507" s="346"/>
      <c r="N507" s="346"/>
      <c r="O507" s="346"/>
      <c r="P507" s="346"/>
      <c r="Q507" s="346"/>
      <c r="R507" s="346"/>
      <c r="S507" s="346"/>
      <c r="T507" s="346"/>
      <c r="U507" s="346"/>
      <c r="V507" s="346"/>
      <c r="W507" s="346"/>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c r="AS507" s="346"/>
      <c r="AT507" s="346"/>
      <c r="AU507" s="346"/>
      <c r="AV507" s="346"/>
      <c r="AW507" s="346"/>
      <c r="AX507" s="346"/>
      <c r="AY507" s="346"/>
      <c r="AZ507" s="346"/>
      <c r="BA507" s="346"/>
      <c r="BB507" s="346"/>
      <c r="BC507" s="346"/>
      <c r="BD507" s="346"/>
      <c r="BE507" s="346"/>
      <c r="BF507" s="346"/>
      <c r="BG507" s="346"/>
      <c r="BH507" s="346"/>
      <c r="BI507" s="346"/>
      <c r="BJ507" s="346"/>
      <c r="BK507" s="346"/>
      <c r="BL507" s="346"/>
      <c r="BM507" s="346"/>
      <c r="BN507" s="346"/>
      <c r="BO507" s="346"/>
      <c r="BP507" s="346"/>
      <c r="BQ507" s="346"/>
    </row>
    <row r="508" ht="15.75" customHeight="1">
      <c r="A508" s="346"/>
      <c r="B508" s="346"/>
      <c r="C508" s="346"/>
      <c r="D508" s="346"/>
      <c r="E508" s="346"/>
      <c r="F508" s="346"/>
      <c r="G508" s="346"/>
      <c r="H508" s="346"/>
      <c r="I508" s="346"/>
      <c r="J508" s="346"/>
      <c r="K508" s="346"/>
      <c r="L508" s="346"/>
      <c r="M508" s="346"/>
      <c r="N508" s="346"/>
      <c r="O508" s="346"/>
      <c r="P508" s="346"/>
      <c r="Q508" s="346"/>
      <c r="R508" s="346"/>
      <c r="S508" s="346"/>
      <c r="T508" s="346"/>
      <c r="U508" s="346"/>
      <c r="V508" s="346"/>
      <c r="W508" s="346"/>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c r="AS508" s="346"/>
      <c r="AT508" s="346"/>
      <c r="AU508" s="346"/>
      <c r="AV508" s="346"/>
      <c r="AW508" s="346"/>
      <c r="AX508" s="346"/>
      <c r="AY508" s="346"/>
      <c r="AZ508" s="346"/>
      <c r="BA508" s="346"/>
      <c r="BB508" s="346"/>
      <c r="BC508" s="346"/>
      <c r="BD508" s="346"/>
      <c r="BE508" s="346"/>
      <c r="BF508" s="346"/>
      <c r="BG508" s="346"/>
      <c r="BH508" s="346"/>
      <c r="BI508" s="346"/>
      <c r="BJ508" s="346"/>
      <c r="BK508" s="346"/>
      <c r="BL508" s="346"/>
      <c r="BM508" s="346"/>
      <c r="BN508" s="346"/>
      <c r="BO508" s="346"/>
      <c r="BP508" s="346"/>
      <c r="BQ508" s="346"/>
    </row>
    <row r="509" ht="15.75" customHeight="1">
      <c r="A509" s="346"/>
      <c r="B509" s="346"/>
      <c r="C509" s="346"/>
      <c r="D509" s="346"/>
      <c r="E509" s="346"/>
      <c r="F509" s="346"/>
      <c r="G509" s="346"/>
      <c r="H509" s="346"/>
      <c r="I509" s="346"/>
      <c r="J509" s="346"/>
      <c r="K509" s="346"/>
      <c r="L509" s="346"/>
      <c r="M509" s="346"/>
      <c r="N509" s="346"/>
      <c r="O509" s="346"/>
      <c r="P509" s="346"/>
      <c r="Q509" s="346"/>
      <c r="R509" s="346"/>
      <c r="S509" s="346"/>
      <c r="T509" s="346"/>
      <c r="U509" s="346"/>
      <c r="V509" s="346"/>
      <c r="W509" s="346"/>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c r="AS509" s="346"/>
      <c r="AT509" s="346"/>
      <c r="AU509" s="346"/>
      <c r="AV509" s="346"/>
      <c r="AW509" s="346"/>
      <c r="AX509" s="346"/>
      <c r="AY509" s="346"/>
      <c r="AZ509" s="346"/>
      <c r="BA509" s="346"/>
      <c r="BB509" s="346"/>
      <c r="BC509" s="346"/>
      <c r="BD509" s="346"/>
      <c r="BE509" s="346"/>
      <c r="BF509" s="346"/>
      <c r="BG509" s="346"/>
      <c r="BH509" s="346"/>
      <c r="BI509" s="346"/>
      <c r="BJ509" s="346"/>
      <c r="BK509" s="346"/>
      <c r="BL509" s="346"/>
      <c r="BM509" s="346"/>
      <c r="BN509" s="346"/>
      <c r="BO509" s="346"/>
      <c r="BP509" s="346"/>
      <c r="BQ509" s="346"/>
    </row>
    <row r="510" ht="15.75" customHeight="1">
      <c r="A510" s="346"/>
      <c r="B510" s="346"/>
      <c r="C510" s="346"/>
      <c r="D510" s="346"/>
      <c r="E510" s="346"/>
      <c r="F510" s="346"/>
      <c r="G510" s="346"/>
      <c r="H510" s="346"/>
      <c r="I510" s="346"/>
      <c r="J510" s="346"/>
      <c r="K510" s="346"/>
      <c r="L510" s="346"/>
      <c r="M510" s="346"/>
      <c r="N510" s="346"/>
      <c r="O510" s="346"/>
      <c r="P510" s="346"/>
      <c r="Q510" s="346"/>
      <c r="R510" s="346"/>
      <c r="S510" s="346"/>
      <c r="T510" s="346"/>
      <c r="U510" s="346"/>
      <c r="V510" s="346"/>
      <c r="W510" s="346"/>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c r="AS510" s="346"/>
      <c r="AT510" s="346"/>
      <c r="AU510" s="346"/>
      <c r="AV510" s="346"/>
      <c r="AW510" s="346"/>
      <c r="AX510" s="346"/>
      <c r="AY510" s="346"/>
      <c r="AZ510" s="346"/>
      <c r="BA510" s="346"/>
      <c r="BB510" s="346"/>
      <c r="BC510" s="346"/>
      <c r="BD510" s="346"/>
      <c r="BE510" s="346"/>
      <c r="BF510" s="346"/>
      <c r="BG510" s="346"/>
      <c r="BH510" s="346"/>
      <c r="BI510" s="346"/>
      <c r="BJ510" s="346"/>
      <c r="BK510" s="346"/>
      <c r="BL510" s="346"/>
      <c r="BM510" s="346"/>
      <c r="BN510" s="346"/>
      <c r="BO510" s="346"/>
      <c r="BP510" s="346"/>
      <c r="BQ510" s="346"/>
    </row>
    <row r="511" ht="15.75" customHeight="1">
      <c r="A511" s="346"/>
      <c r="B511" s="346"/>
      <c r="C511" s="346"/>
      <c r="D511" s="346"/>
      <c r="E511" s="346"/>
      <c r="F511" s="346"/>
      <c r="G511" s="346"/>
      <c r="H511" s="346"/>
      <c r="I511" s="346"/>
      <c r="J511" s="346"/>
      <c r="K511" s="346"/>
      <c r="L511" s="346"/>
      <c r="M511" s="346"/>
      <c r="N511" s="346"/>
      <c r="O511" s="346"/>
      <c r="P511" s="346"/>
      <c r="Q511" s="346"/>
      <c r="R511" s="346"/>
      <c r="S511" s="346"/>
      <c r="T511" s="346"/>
      <c r="U511" s="346"/>
      <c r="V511" s="346"/>
      <c r="W511" s="346"/>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c r="AS511" s="346"/>
      <c r="AT511" s="346"/>
      <c r="AU511" s="346"/>
      <c r="AV511" s="346"/>
      <c r="AW511" s="346"/>
      <c r="AX511" s="346"/>
      <c r="AY511" s="346"/>
      <c r="AZ511" s="346"/>
      <c r="BA511" s="346"/>
      <c r="BB511" s="346"/>
      <c r="BC511" s="346"/>
      <c r="BD511" s="346"/>
      <c r="BE511" s="346"/>
      <c r="BF511" s="346"/>
      <c r="BG511" s="346"/>
      <c r="BH511" s="346"/>
      <c r="BI511" s="346"/>
      <c r="BJ511" s="346"/>
      <c r="BK511" s="346"/>
      <c r="BL511" s="346"/>
      <c r="BM511" s="346"/>
      <c r="BN511" s="346"/>
      <c r="BO511" s="346"/>
      <c r="BP511" s="346"/>
      <c r="BQ511" s="346"/>
    </row>
    <row r="512" ht="15.75" customHeight="1">
      <c r="A512" s="346"/>
      <c r="B512" s="346"/>
      <c r="C512" s="346"/>
      <c r="D512" s="346"/>
      <c r="E512" s="346"/>
      <c r="F512" s="346"/>
      <c r="G512" s="346"/>
      <c r="H512" s="346"/>
      <c r="I512" s="346"/>
      <c r="J512" s="346"/>
      <c r="K512" s="346"/>
      <c r="L512" s="346"/>
      <c r="M512" s="346"/>
      <c r="N512" s="346"/>
      <c r="O512" s="346"/>
      <c r="P512" s="346"/>
      <c r="Q512" s="346"/>
      <c r="R512" s="346"/>
      <c r="S512" s="346"/>
      <c r="T512" s="346"/>
      <c r="U512" s="346"/>
      <c r="V512" s="346"/>
      <c r="W512" s="346"/>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c r="AS512" s="346"/>
      <c r="AT512" s="346"/>
      <c r="AU512" s="346"/>
      <c r="AV512" s="346"/>
      <c r="AW512" s="346"/>
      <c r="AX512" s="346"/>
      <c r="AY512" s="346"/>
      <c r="AZ512" s="346"/>
      <c r="BA512" s="346"/>
      <c r="BB512" s="346"/>
      <c r="BC512" s="346"/>
      <c r="BD512" s="346"/>
      <c r="BE512" s="346"/>
      <c r="BF512" s="346"/>
      <c r="BG512" s="346"/>
      <c r="BH512" s="346"/>
      <c r="BI512" s="346"/>
      <c r="BJ512" s="346"/>
      <c r="BK512" s="346"/>
      <c r="BL512" s="346"/>
      <c r="BM512" s="346"/>
      <c r="BN512" s="346"/>
      <c r="BO512" s="346"/>
      <c r="BP512" s="346"/>
      <c r="BQ512" s="346"/>
    </row>
    <row r="513" ht="15.75" customHeight="1">
      <c r="A513" s="346"/>
      <c r="B513" s="346"/>
      <c r="C513" s="346"/>
      <c r="D513" s="346"/>
      <c r="E513" s="346"/>
      <c r="F513" s="346"/>
      <c r="G513" s="346"/>
      <c r="H513" s="346"/>
      <c r="I513" s="346"/>
      <c r="J513" s="346"/>
      <c r="K513" s="346"/>
      <c r="L513" s="346"/>
      <c r="M513" s="346"/>
      <c r="N513" s="346"/>
      <c r="O513" s="346"/>
      <c r="P513" s="346"/>
      <c r="Q513" s="346"/>
      <c r="R513" s="346"/>
      <c r="S513" s="346"/>
      <c r="T513" s="346"/>
      <c r="U513" s="346"/>
      <c r="V513" s="346"/>
      <c r="W513" s="346"/>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c r="AS513" s="346"/>
      <c r="AT513" s="346"/>
      <c r="AU513" s="346"/>
      <c r="AV513" s="346"/>
      <c r="AW513" s="346"/>
      <c r="AX513" s="346"/>
      <c r="AY513" s="346"/>
      <c r="AZ513" s="346"/>
      <c r="BA513" s="346"/>
      <c r="BB513" s="346"/>
      <c r="BC513" s="346"/>
      <c r="BD513" s="346"/>
      <c r="BE513" s="346"/>
      <c r="BF513" s="346"/>
      <c r="BG513" s="346"/>
      <c r="BH513" s="346"/>
      <c r="BI513" s="346"/>
      <c r="BJ513" s="346"/>
      <c r="BK513" s="346"/>
      <c r="BL513" s="346"/>
      <c r="BM513" s="346"/>
      <c r="BN513" s="346"/>
      <c r="BO513" s="346"/>
      <c r="BP513" s="346"/>
      <c r="BQ513" s="346"/>
    </row>
    <row r="514" ht="15.75" customHeight="1">
      <c r="A514" s="346"/>
      <c r="B514" s="346"/>
      <c r="C514" s="346"/>
      <c r="D514" s="346"/>
      <c r="E514" s="346"/>
      <c r="F514" s="346"/>
      <c r="G514" s="346"/>
      <c r="H514" s="346"/>
      <c r="I514" s="346"/>
      <c r="J514" s="346"/>
      <c r="K514" s="346"/>
      <c r="L514" s="346"/>
      <c r="M514" s="346"/>
      <c r="N514" s="346"/>
      <c r="O514" s="346"/>
      <c r="P514" s="346"/>
      <c r="Q514" s="346"/>
      <c r="R514" s="346"/>
      <c r="S514" s="346"/>
      <c r="T514" s="346"/>
      <c r="U514" s="346"/>
      <c r="V514" s="346"/>
      <c r="W514" s="346"/>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c r="AS514" s="346"/>
      <c r="AT514" s="346"/>
      <c r="AU514" s="346"/>
      <c r="AV514" s="346"/>
      <c r="AW514" s="346"/>
      <c r="AX514" s="346"/>
      <c r="AY514" s="346"/>
      <c r="AZ514" s="346"/>
      <c r="BA514" s="346"/>
      <c r="BB514" s="346"/>
      <c r="BC514" s="346"/>
      <c r="BD514" s="346"/>
      <c r="BE514" s="346"/>
      <c r="BF514" s="346"/>
      <c r="BG514" s="346"/>
      <c r="BH514" s="346"/>
      <c r="BI514" s="346"/>
      <c r="BJ514" s="346"/>
      <c r="BK514" s="346"/>
      <c r="BL514" s="346"/>
      <c r="BM514" s="346"/>
      <c r="BN514" s="346"/>
      <c r="BO514" s="346"/>
      <c r="BP514" s="346"/>
      <c r="BQ514" s="346"/>
    </row>
    <row r="515" ht="15.75" customHeight="1">
      <c r="A515" s="346"/>
      <c r="B515" s="346"/>
      <c r="C515" s="346"/>
      <c r="D515" s="346"/>
      <c r="E515" s="346"/>
      <c r="F515" s="346"/>
      <c r="G515" s="346"/>
      <c r="H515" s="346"/>
      <c r="I515" s="346"/>
      <c r="J515" s="346"/>
      <c r="K515" s="346"/>
      <c r="L515" s="346"/>
      <c r="M515" s="346"/>
      <c r="N515" s="346"/>
      <c r="O515" s="346"/>
      <c r="P515" s="346"/>
      <c r="Q515" s="346"/>
      <c r="R515" s="346"/>
      <c r="S515" s="346"/>
      <c r="T515" s="346"/>
      <c r="U515" s="346"/>
      <c r="V515" s="346"/>
      <c r="W515" s="346"/>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c r="AS515" s="346"/>
      <c r="AT515" s="346"/>
      <c r="AU515" s="346"/>
      <c r="AV515" s="346"/>
      <c r="AW515" s="346"/>
      <c r="AX515" s="346"/>
      <c r="AY515" s="346"/>
      <c r="AZ515" s="346"/>
      <c r="BA515" s="346"/>
      <c r="BB515" s="346"/>
      <c r="BC515" s="346"/>
      <c r="BD515" s="346"/>
      <c r="BE515" s="346"/>
      <c r="BF515" s="346"/>
      <c r="BG515" s="346"/>
      <c r="BH515" s="346"/>
      <c r="BI515" s="346"/>
      <c r="BJ515" s="346"/>
      <c r="BK515" s="346"/>
      <c r="BL515" s="346"/>
      <c r="BM515" s="346"/>
      <c r="BN515" s="346"/>
      <c r="BO515" s="346"/>
      <c r="BP515" s="346"/>
      <c r="BQ515" s="346"/>
    </row>
    <row r="516" ht="15.75" customHeight="1">
      <c r="A516" s="346"/>
      <c r="B516" s="346"/>
      <c r="C516" s="346"/>
      <c r="D516" s="346"/>
      <c r="E516" s="346"/>
      <c r="F516" s="346"/>
      <c r="G516" s="346"/>
      <c r="H516" s="346"/>
      <c r="I516" s="346"/>
      <c r="J516" s="346"/>
      <c r="K516" s="346"/>
      <c r="L516" s="346"/>
      <c r="M516" s="346"/>
      <c r="N516" s="346"/>
      <c r="O516" s="346"/>
      <c r="P516" s="346"/>
      <c r="Q516" s="346"/>
      <c r="R516" s="346"/>
      <c r="S516" s="346"/>
      <c r="T516" s="346"/>
      <c r="U516" s="346"/>
      <c r="V516" s="346"/>
      <c r="W516" s="346"/>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c r="AS516" s="346"/>
      <c r="AT516" s="346"/>
      <c r="AU516" s="346"/>
      <c r="AV516" s="346"/>
      <c r="AW516" s="346"/>
      <c r="AX516" s="346"/>
      <c r="AY516" s="346"/>
      <c r="AZ516" s="346"/>
      <c r="BA516" s="346"/>
      <c r="BB516" s="346"/>
      <c r="BC516" s="346"/>
      <c r="BD516" s="346"/>
      <c r="BE516" s="346"/>
      <c r="BF516" s="346"/>
      <c r="BG516" s="346"/>
      <c r="BH516" s="346"/>
      <c r="BI516" s="346"/>
      <c r="BJ516" s="346"/>
      <c r="BK516" s="346"/>
      <c r="BL516" s="346"/>
      <c r="BM516" s="346"/>
      <c r="BN516" s="346"/>
      <c r="BO516" s="346"/>
      <c r="BP516" s="346"/>
      <c r="BQ516" s="346"/>
    </row>
    <row r="517" ht="15.75" customHeight="1">
      <c r="A517" s="346"/>
      <c r="B517" s="346"/>
      <c r="C517" s="346"/>
      <c r="D517" s="346"/>
      <c r="E517" s="346"/>
      <c r="F517" s="346"/>
      <c r="G517" s="346"/>
      <c r="H517" s="346"/>
      <c r="I517" s="346"/>
      <c r="J517" s="346"/>
      <c r="K517" s="346"/>
      <c r="L517" s="346"/>
      <c r="M517" s="346"/>
      <c r="N517" s="346"/>
      <c r="O517" s="346"/>
      <c r="P517" s="346"/>
      <c r="Q517" s="346"/>
      <c r="R517" s="346"/>
      <c r="S517" s="346"/>
      <c r="T517" s="346"/>
      <c r="U517" s="346"/>
      <c r="V517" s="346"/>
      <c r="W517" s="346"/>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c r="AS517" s="346"/>
      <c r="AT517" s="346"/>
      <c r="AU517" s="346"/>
      <c r="AV517" s="346"/>
      <c r="AW517" s="346"/>
      <c r="AX517" s="346"/>
      <c r="AY517" s="346"/>
      <c r="AZ517" s="346"/>
      <c r="BA517" s="346"/>
      <c r="BB517" s="346"/>
      <c r="BC517" s="346"/>
      <c r="BD517" s="346"/>
      <c r="BE517" s="346"/>
      <c r="BF517" s="346"/>
      <c r="BG517" s="346"/>
      <c r="BH517" s="346"/>
      <c r="BI517" s="346"/>
      <c r="BJ517" s="346"/>
      <c r="BK517" s="346"/>
      <c r="BL517" s="346"/>
      <c r="BM517" s="346"/>
      <c r="BN517" s="346"/>
      <c r="BO517" s="346"/>
      <c r="BP517" s="346"/>
      <c r="BQ517" s="346"/>
    </row>
    <row r="518" ht="15.75" customHeight="1">
      <c r="A518" s="346"/>
      <c r="B518" s="346"/>
      <c r="C518" s="346"/>
      <c r="D518" s="346"/>
      <c r="E518" s="346"/>
      <c r="F518" s="346"/>
      <c r="G518" s="346"/>
      <c r="H518" s="346"/>
      <c r="I518" s="346"/>
      <c r="J518" s="346"/>
      <c r="K518" s="346"/>
      <c r="L518" s="346"/>
      <c r="M518" s="346"/>
      <c r="N518" s="346"/>
      <c r="O518" s="346"/>
      <c r="P518" s="346"/>
      <c r="Q518" s="346"/>
      <c r="R518" s="346"/>
      <c r="S518" s="346"/>
      <c r="T518" s="346"/>
      <c r="U518" s="346"/>
      <c r="V518" s="346"/>
      <c r="W518" s="346"/>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c r="AS518" s="346"/>
      <c r="AT518" s="346"/>
      <c r="AU518" s="346"/>
      <c r="AV518" s="346"/>
      <c r="AW518" s="346"/>
      <c r="AX518" s="346"/>
      <c r="AY518" s="346"/>
      <c r="AZ518" s="346"/>
      <c r="BA518" s="346"/>
      <c r="BB518" s="346"/>
      <c r="BC518" s="346"/>
      <c r="BD518" s="346"/>
      <c r="BE518" s="346"/>
      <c r="BF518" s="346"/>
      <c r="BG518" s="346"/>
      <c r="BH518" s="346"/>
      <c r="BI518" s="346"/>
      <c r="BJ518" s="346"/>
      <c r="BK518" s="346"/>
      <c r="BL518" s="346"/>
      <c r="BM518" s="346"/>
      <c r="BN518" s="346"/>
      <c r="BO518" s="346"/>
      <c r="BP518" s="346"/>
      <c r="BQ518" s="346"/>
    </row>
    <row r="519" ht="15.75" customHeight="1">
      <c r="A519" s="346"/>
      <c r="B519" s="346"/>
      <c r="C519" s="346"/>
      <c r="D519" s="346"/>
      <c r="E519" s="346"/>
      <c r="F519" s="346"/>
      <c r="G519" s="346"/>
      <c r="H519" s="346"/>
      <c r="I519" s="346"/>
      <c r="J519" s="346"/>
      <c r="K519" s="346"/>
      <c r="L519" s="346"/>
      <c r="M519" s="346"/>
      <c r="N519" s="346"/>
      <c r="O519" s="346"/>
      <c r="P519" s="346"/>
      <c r="Q519" s="346"/>
      <c r="R519" s="346"/>
      <c r="S519" s="346"/>
      <c r="T519" s="346"/>
      <c r="U519" s="346"/>
      <c r="V519" s="346"/>
      <c r="W519" s="346"/>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c r="AS519" s="346"/>
      <c r="AT519" s="346"/>
      <c r="AU519" s="346"/>
      <c r="AV519" s="346"/>
      <c r="AW519" s="346"/>
      <c r="AX519" s="346"/>
      <c r="AY519" s="346"/>
      <c r="AZ519" s="346"/>
      <c r="BA519" s="346"/>
      <c r="BB519" s="346"/>
      <c r="BC519" s="346"/>
      <c r="BD519" s="346"/>
      <c r="BE519" s="346"/>
      <c r="BF519" s="346"/>
      <c r="BG519" s="346"/>
      <c r="BH519" s="346"/>
      <c r="BI519" s="346"/>
      <c r="BJ519" s="346"/>
      <c r="BK519" s="346"/>
      <c r="BL519" s="346"/>
      <c r="BM519" s="346"/>
      <c r="BN519" s="346"/>
      <c r="BO519" s="346"/>
      <c r="BP519" s="346"/>
      <c r="BQ519" s="346"/>
    </row>
    <row r="520" ht="15.75" customHeight="1">
      <c r="A520" s="346"/>
      <c r="B520" s="346"/>
      <c r="C520" s="346"/>
      <c r="D520" s="346"/>
      <c r="E520" s="346"/>
      <c r="F520" s="346"/>
      <c r="G520" s="346"/>
      <c r="H520" s="346"/>
      <c r="I520" s="346"/>
      <c r="J520" s="346"/>
      <c r="K520" s="346"/>
      <c r="L520" s="346"/>
      <c r="M520" s="346"/>
      <c r="N520" s="346"/>
      <c r="O520" s="346"/>
      <c r="P520" s="346"/>
      <c r="Q520" s="346"/>
      <c r="R520" s="346"/>
      <c r="S520" s="346"/>
      <c r="T520" s="346"/>
      <c r="U520" s="346"/>
      <c r="V520" s="346"/>
      <c r="W520" s="346"/>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c r="AS520" s="346"/>
      <c r="AT520" s="346"/>
      <c r="AU520" s="346"/>
      <c r="AV520" s="346"/>
      <c r="AW520" s="346"/>
      <c r="AX520" s="346"/>
      <c r="AY520" s="346"/>
      <c r="AZ520" s="346"/>
      <c r="BA520" s="346"/>
      <c r="BB520" s="346"/>
      <c r="BC520" s="346"/>
      <c r="BD520" s="346"/>
      <c r="BE520" s="346"/>
      <c r="BF520" s="346"/>
      <c r="BG520" s="346"/>
      <c r="BH520" s="346"/>
      <c r="BI520" s="346"/>
      <c r="BJ520" s="346"/>
      <c r="BK520" s="346"/>
      <c r="BL520" s="346"/>
      <c r="BM520" s="346"/>
      <c r="BN520" s="346"/>
      <c r="BO520" s="346"/>
      <c r="BP520" s="346"/>
      <c r="BQ520" s="346"/>
    </row>
    <row r="521" ht="15.75" customHeight="1">
      <c r="A521" s="346"/>
      <c r="B521" s="346"/>
      <c r="C521" s="346"/>
      <c r="D521" s="346"/>
      <c r="E521" s="346"/>
      <c r="F521" s="346"/>
      <c r="G521" s="346"/>
      <c r="H521" s="346"/>
      <c r="I521" s="346"/>
      <c r="J521" s="346"/>
      <c r="K521" s="346"/>
      <c r="L521" s="346"/>
      <c r="M521" s="346"/>
      <c r="N521" s="346"/>
      <c r="O521" s="346"/>
      <c r="P521" s="346"/>
      <c r="Q521" s="346"/>
      <c r="R521" s="346"/>
      <c r="S521" s="346"/>
      <c r="T521" s="346"/>
      <c r="U521" s="346"/>
      <c r="V521" s="346"/>
      <c r="W521" s="346"/>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c r="AS521" s="346"/>
      <c r="AT521" s="346"/>
      <c r="AU521" s="346"/>
      <c r="AV521" s="346"/>
      <c r="AW521" s="346"/>
      <c r="AX521" s="346"/>
      <c r="AY521" s="346"/>
      <c r="AZ521" s="346"/>
      <c r="BA521" s="346"/>
      <c r="BB521" s="346"/>
      <c r="BC521" s="346"/>
      <c r="BD521" s="346"/>
      <c r="BE521" s="346"/>
      <c r="BF521" s="346"/>
      <c r="BG521" s="346"/>
      <c r="BH521" s="346"/>
      <c r="BI521" s="346"/>
      <c r="BJ521" s="346"/>
      <c r="BK521" s="346"/>
      <c r="BL521" s="346"/>
      <c r="BM521" s="346"/>
      <c r="BN521" s="346"/>
      <c r="BO521" s="346"/>
      <c r="BP521" s="346"/>
      <c r="BQ521" s="346"/>
    </row>
    <row r="522" ht="15.75" customHeight="1">
      <c r="A522" s="346"/>
      <c r="B522" s="346"/>
      <c r="C522" s="346"/>
      <c r="D522" s="346"/>
      <c r="E522" s="346"/>
      <c r="F522" s="346"/>
      <c r="G522" s="346"/>
      <c r="H522" s="346"/>
      <c r="I522" s="346"/>
      <c r="J522" s="346"/>
      <c r="K522" s="346"/>
      <c r="L522" s="346"/>
      <c r="M522" s="346"/>
      <c r="N522" s="346"/>
      <c r="O522" s="346"/>
      <c r="P522" s="346"/>
      <c r="Q522" s="346"/>
      <c r="R522" s="346"/>
      <c r="S522" s="346"/>
      <c r="T522" s="346"/>
      <c r="U522" s="346"/>
      <c r="V522" s="346"/>
      <c r="W522" s="346"/>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c r="AS522" s="346"/>
      <c r="AT522" s="346"/>
      <c r="AU522" s="346"/>
      <c r="AV522" s="346"/>
      <c r="AW522" s="346"/>
      <c r="AX522" s="346"/>
      <c r="AY522" s="346"/>
      <c r="AZ522" s="346"/>
      <c r="BA522" s="346"/>
      <c r="BB522" s="346"/>
      <c r="BC522" s="346"/>
      <c r="BD522" s="346"/>
      <c r="BE522" s="346"/>
      <c r="BF522" s="346"/>
      <c r="BG522" s="346"/>
      <c r="BH522" s="346"/>
      <c r="BI522" s="346"/>
      <c r="BJ522" s="346"/>
      <c r="BK522" s="346"/>
      <c r="BL522" s="346"/>
      <c r="BM522" s="346"/>
      <c r="BN522" s="346"/>
      <c r="BO522" s="346"/>
      <c r="BP522" s="346"/>
      <c r="BQ522" s="346"/>
    </row>
    <row r="523" ht="15.75" customHeight="1">
      <c r="A523" s="346"/>
      <c r="B523" s="346"/>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c r="AS523" s="346"/>
      <c r="AT523" s="346"/>
      <c r="AU523" s="346"/>
      <c r="AV523" s="346"/>
      <c r="AW523" s="346"/>
      <c r="AX523" s="346"/>
      <c r="AY523" s="346"/>
      <c r="AZ523" s="346"/>
      <c r="BA523" s="346"/>
      <c r="BB523" s="346"/>
      <c r="BC523" s="346"/>
      <c r="BD523" s="346"/>
      <c r="BE523" s="346"/>
      <c r="BF523" s="346"/>
      <c r="BG523" s="346"/>
      <c r="BH523" s="346"/>
      <c r="BI523" s="346"/>
      <c r="BJ523" s="346"/>
      <c r="BK523" s="346"/>
      <c r="BL523" s="346"/>
      <c r="BM523" s="346"/>
      <c r="BN523" s="346"/>
      <c r="BO523" s="346"/>
      <c r="BP523" s="346"/>
      <c r="BQ523" s="346"/>
    </row>
    <row r="524" ht="15.75" customHeight="1">
      <c r="A524" s="346"/>
      <c r="B524" s="346"/>
      <c r="C524" s="346"/>
      <c r="D524" s="346"/>
      <c r="E524" s="346"/>
      <c r="F524" s="346"/>
      <c r="G524" s="346"/>
      <c r="H524" s="346"/>
      <c r="I524" s="346"/>
      <c r="J524" s="346"/>
      <c r="K524" s="346"/>
      <c r="L524" s="346"/>
      <c r="M524" s="346"/>
      <c r="N524" s="346"/>
      <c r="O524" s="346"/>
      <c r="P524" s="346"/>
      <c r="Q524" s="346"/>
      <c r="R524" s="346"/>
      <c r="S524" s="346"/>
      <c r="T524" s="346"/>
      <c r="U524" s="346"/>
      <c r="V524" s="346"/>
      <c r="W524" s="346"/>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c r="AS524" s="346"/>
      <c r="AT524" s="346"/>
      <c r="AU524" s="346"/>
      <c r="AV524" s="346"/>
      <c r="AW524" s="346"/>
      <c r="AX524" s="346"/>
      <c r="AY524" s="346"/>
      <c r="AZ524" s="346"/>
      <c r="BA524" s="346"/>
      <c r="BB524" s="346"/>
      <c r="BC524" s="346"/>
      <c r="BD524" s="346"/>
      <c r="BE524" s="346"/>
      <c r="BF524" s="346"/>
      <c r="BG524" s="346"/>
      <c r="BH524" s="346"/>
      <c r="BI524" s="346"/>
      <c r="BJ524" s="346"/>
      <c r="BK524" s="346"/>
      <c r="BL524" s="346"/>
      <c r="BM524" s="346"/>
      <c r="BN524" s="346"/>
      <c r="BO524" s="346"/>
      <c r="BP524" s="346"/>
      <c r="BQ524" s="346"/>
    </row>
    <row r="525" ht="15.75" customHeight="1">
      <c r="A525" s="346"/>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c r="AS525" s="346"/>
      <c r="AT525" s="346"/>
      <c r="AU525" s="346"/>
      <c r="AV525" s="346"/>
      <c r="AW525" s="346"/>
      <c r="AX525" s="346"/>
      <c r="AY525" s="346"/>
      <c r="AZ525" s="346"/>
      <c r="BA525" s="346"/>
      <c r="BB525" s="346"/>
      <c r="BC525" s="346"/>
      <c r="BD525" s="346"/>
      <c r="BE525" s="346"/>
      <c r="BF525" s="346"/>
      <c r="BG525" s="346"/>
      <c r="BH525" s="346"/>
      <c r="BI525" s="346"/>
      <c r="BJ525" s="346"/>
      <c r="BK525" s="346"/>
      <c r="BL525" s="346"/>
      <c r="BM525" s="346"/>
      <c r="BN525" s="346"/>
      <c r="BO525" s="346"/>
      <c r="BP525" s="346"/>
      <c r="BQ525" s="346"/>
    </row>
    <row r="526" ht="15.75" customHeight="1">
      <c r="A526" s="346"/>
      <c r="B526" s="346"/>
      <c r="C526" s="346"/>
      <c r="D526" s="346"/>
      <c r="E526" s="346"/>
      <c r="F526" s="346"/>
      <c r="G526" s="346"/>
      <c r="H526" s="346"/>
      <c r="I526" s="346"/>
      <c r="J526" s="346"/>
      <c r="K526" s="346"/>
      <c r="L526" s="346"/>
      <c r="M526" s="346"/>
      <c r="N526" s="346"/>
      <c r="O526" s="346"/>
      <c r="P526" s="346"/>
      <c r="Q526" s="346"/>
      <c r="R526" s="346"/>
      <c r="S526" s="346"/>
      <c r="T526" s="346"/>
      <c r="U526" s="346"/>
      <c r="V526" s="346"/>
      <c r="W526" s="346"/>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c r="AS526" s="346"/>
      <c r="AT526" s="346"/>
      <c r="AU526" s="346"/>
      <c r="AV526" s="346"/>
      <c r="AW526" s="346"/>
      <c r="AX526" s="346"/>
      <c r="AY526" s="346"/>
      <c r="AZ526" s="346"/>
      <c r="BA526" s="346"/>
      <c r="BB526" s="346"/>
      <c r="BC526" s="346"/>
      <c r="BD526" s="346"/>
      <c r="BE526" s="346"/>
      <c r="BF526" s="346"/>
      <c r="BG526" s="346"/>
      <c r="BH526" s="346"/>
      <c r="BI526" s="346"/>
      <c r="BJ526" s="346"/>
      <c r="BK526" s="346"/>
      <c r="BL526" s="346"/>
      <c r="BM526" s="346"/>
      <c r="BN526" s="346"/>
      <c r="BO526" s="346"/>
      <c r="BP526" s="346"/>
      <c r="BQ526" s="346"/>
    </row>
    <row r="527" ht="15.75" customHeight="1">
      <c r="A527" s="346"/>
      <c r="B527" s="346"/>
      <c r="C527" s="346"/>
      <c r="D527" s="346"/>
      <c r="E527" s="346"/>
      <c r="F527" s="346"/>
      <c r="G527" s="346"/>
      <c r="H527" s="346"/>
      <c r="I527" s="346"/>
      <c r="J527" s="346"/>
      <c r="K527" s="346"/>
      <c r="L527" s="346"/>
      <c r="M527" s="346"/>
      <c r="N527" s="346"/>
      <c r="O527" s="346"/>
      <c r="P527" s="346"/>
      <c r="Q527" s="346"/>
      <c r="R527" s="346"/>
      <c r="S527" s="346"/>
      <c r="T527" s="346"/>
      <c r="U527" s="346"/>
      <c r="V527" s="346"/>
      <c r="W527" s="346"/>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c r="AS527" s="346"/>
      <c r="AT527" s="346"/>
      <c r="AU527" s="346"/>
      <c r="AV527" s="346"/>
      <c r="AW527" s="346"/>
      <c r="AX527" s="346"/>
      <c r="AY527" s="346"/>
      <c r="AZ527" s="346"/>
      <c r="BA527" s="346"/>
      <c r="BB527" s="346"/>
      <c r="BC527" s="346"/>
      <c r="BD527" s="346"/>
      <c r="BE527" s="346"/>
      <c r="BF527" s="346"/>
      <c r="BG527" s="346"/>
      <c r="BH527" s="346"/>
      <c r="BI527" s="346"/>
      <c r="BJ527" s="346"/>
      <c r="BK527" s="346"/>
      <c r="BL527" s="346"/>
      <c r="BM527" s="346"/>
      <c r="BN527" s="346"/>
      <c r="BO527" s="346"/>
      <c r="BP527" s="346"/>
      <c r="BQ527" s="346"/>
    </row>
    <row r="528" ht="15.75" customHeight="1">
      <c r="A528" s="346"/>
      <c r="B528" s="346"/>
      <c r="C528" s="346"/>
      <c r="D528" s="346"/>
      <c r="E528" s="346"/>
      <c r="F528" s="346"/>
      <c r="G528" s="346"/>
      <c r="H528" s="346"/>
      <c r="I528" s="346"/>
      <c r="J528" s="346"/>
      <c r="K528" s="346"/>
      <c r="L528" s="346"/>
      <c r="M528" s="346"/>
      <c r="N528" s="346"/>
      <c r="O528" s="346"/>
      <c r="P528" s="346"/>
      <c r="Q528" s="346"/>
      <c r="R528" s="346"/>
      <c r="S528" s="346"/>
      <c r="T528" s="346"/>
      <c r="U528" s="346"/>
      <c r="V528" s="346"/>
      <c r="W528" s="346"/>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c r="AS528" s="346"/>
      <c r="AT528" s="346"/>
      <c r="AU528" s="346"/>
      <c r="AV528" s="346"/>
      <c r="AW528" s="346"/>
      <c r="AX528" s="346"/>
      <c r="AY528" s="346"/>
      <c r="AZ528" s="346"/>
      <c r="BA528" s="346"/>
      <c r="BB528" s="346"/>
      <c r="BC528" s="346"/>
      <c r="BD528" s="346"/>
      <c r="BE528" s="346"/>
      <c r="BF528" s="346"/>
      <c r="BG528" s="346"/>
      <c r="BH528" s="346"/>
      <c r="BI528" s="346"/>
      <c r="BJ528" s="346"/>
      <c r="BK528" s="346"/>
      <c r="BL528" s="346"/>
      <c r="BM528" s="346"/>
      <c r="BN528" s="346"/>
      <c r="BO528" s="346"/>
      <c r="BP528" s="346"/>
      <c r="BQ528" s="346"/>
    </row>
    <row r="529" ht="15.75" customHeight="1">
      <c r="A529" s="346"/>
      <c r="B529" s="346"/>
      <c r="C529" s="346"/>
      <c r="D529" s="346"/>
      <c r="E529" s="346"/>
      <c r="F529" s="346"/>
      <c r="G529" s="346"/>
      <c r="H529" s="346"/>
      <c r="I529" s="346"/>
      <c r="J529" s="346"/>
      <c r="K529" s="346"/>
      <c r="L529" s="346"/>
      <c r="M529" s="346"/>
      <c r="N529" s="346"/>
      <c r="O529" s="346"/>
      <c r="P529" s="346"/>
      <c r="Q529" s="346"/>
      <c r="R529" s="346"/>
      <c r="S529" s="346"/>
      <c r="T529" s="346"/>
      <c r="U529" s="346"/>
      <c r="V529" s="346"/>
      <c r="W529" s="346"/>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c r="AS529" s="346"/>
      <c r="AT529" s="346"/>
      <c r="AU529" s="346"/>
      <c r="AV529" s="346"/>
      <c r="AW529" s="346"/>
      <c r="AX529" s="346"/>
      <c r="AY529" s="346"/>
      <c r="AZ529" s="346"/>
      <c r="BA529" s="346"/>
      <c r="BB529" s="346"/>
      <c r="BC529" s="346"/>
      <c r="BD529" s="346"/>
      <c r="BE529" s="346"/>
      <c r="BF529" s="346"/>
      <c r="BG529" s="346"/>
      <c r="BH529" s="346"/>
      <c r="BI529" s="346"/>
      <c r="BJ529" s="346"/>
      <c r="BK529" s="346"/>
      <c r="BL529" s="346"/>
      <c r="BM529" s="346"/>
      <c r="BN529" s="346"/>
      <c r="BO529" s="346"/>
      <c r="BP529" s="346"/>
      <c r="BQ529" s="346"/>
    </row>
    <row r="530" ht="15.75" customHeight="1">
      <c r="A530" s="346"/>
      <c r="B530" s="346"/>
      <c r="C530" s="346"/>
      <c r="D530" s="346"/>
      <c r="E530" s="346"/>
      <c r="F530" s="346"/>
      <c r="G530" s="346"/>
      <c r="H530" s="346"/>
      <c r="I530" s="346"/>
      <c r="J530" s="346"/>
      <c r="K530" s="346"/>
      <c r="L530" s="346"/>
      <c r="M530" s="346"/>
      <c r="N530" s="346"/>
      <c r="O530" s="346"/>
      <c r="P530" s="346"/>
      <c r="Q530" s="346"/>
      <c r="R530" s="346"/>
      <c r="S530" s="346"/>
      <c r="T530" s="346"/>
      <c r="U530" s="346"/>
      <c r="V530" s="346"/>
      <c r="W530" s="346"/>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c r="AS530" s="346"/>
      <c r="AT530" s="346"/>
      <c r="AU530" s="346"/>
      <c r="AV530" s="346"/>
      <c r="AW530" s="346"/>
      <c r="AX530" s="346"/>
      <c r="AY530" s="346"/>
      <c r="AZ530" s="346"/>
      <c r="BA530" s="346"/>
      <c r="BB530" s="346"/>
      <c r="BC530" s="346"/>
      <c r="BD530" s="346"/>
      <c r="BE530" s="346"/>
      <c r="BF530" s="346"/>
      <c r="BG530" s="346"/>
      <c r="BH530" s="346"/>
      <c r="BI530" s="346"/>
      <c r="BJ530" s="346"/>
      <c r="BK530" s="346"/>
      <c r="BL530" s="346"/>
      <c r="BM530" s="346"/>
      <c r="BN530" s="346"/>
      <c r="BO530" s="346"/>
      <c r="BP530" s="346"/>
      <c r="BQ530" s="346"/>
    </row>
    <row r="531" ht="15.75" customHeight="1">
      <c r="A531" s="346"/>
      <c r="B531" s="346"/>
      <c r="C531" s="346"/>
      <c r="D531" s="346"/>
      <c r="E531" s="346"/>
      <c r="F531" s="346"/>
      <c r="G531" s="346"/>
      <c r="H531" s="346"/>
      <c r="I531" s="346"/>
      <c r="J531" s="346"/>
      <c r="K531" s="346"/>
      <c r="L531" s="346"/>
      <c r="M531" s="346"/>
      <c r="N531" s="346"/>
      <c r="O531" s="346"/>
      <c r="P531" s="346"/>
      <c r="Q531" s="346"/>
      <c r="R531" s="346"/>
      <c r="S531" s="346"/>
      <c r="T531" s="346"/>
      <c r="U531" s="346"/>
      <c r="V531" s="346"/>
      <c r="W531" s="346"/>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c r="AS531" s="346"/>
      <c r="AT531" s="346"/>
      <c r="AU531" s="346"/>
      <c r="AV531" s="346"/>
      <c r="AW531" s="346"/>
      <c r="AX531" s="346"/>
      <c r="AY531" s="346"/>
      <c r="AZ531" s="346"/>
      <c r="BA531" s="346"/>
      <c r="BB531" s="346"/>
      <c r="BC531" s="346"/>
      <c r="BD531" s="346"/>
      <c r="BE531" s="346"/>
      <c r="BF531" s="346"/>
      <c r="BG531" s="346"/>
      <c r="BH531" s="346"/>
      <c r="BI531" s="346"/>
      <c r="BJ531" s="346"/>
      <c r="BK531" s="346"/>
      <c r="BL531" s="346"/>
      <c r="BM531" s="346"/>
      <c r="BN531" s="346"/>
      <c r="BO531" s="346"/>
      <c r="BP531" s="346"/>
      <c r="BQ531" s="346"/>
    </row>
    <row r="532" ht="15.75" customHeight="1">
      <c r="A532" s="346"/>
      <c r="B532" s="346"/>
      <c r="C532" s="346"/>
      <c r="D532" s="346"/>
      <c r="E532" s="346"/>
      <c r="F532" s="346"/>
      <c r="G532" s="346"/>
      <c r="H532" s="346"/>
      <c r="I532" s="346"/>
      <c r="J532" s="346"/>
      <c r="K532" s="346"/>
      <c r="L532" s="346"/>
      <c r="M532" s="346"/>
      <c r="N532" s="346"/>
      <c r="O532" s="346"/>
      <c r="P532" s="346"/>
      <c r="Q532" s="346"/>
      <c r="R532" s="346"/>
      <c r="S532" s="346"/>
      <c r="T532" s="346"/>
      <c r="U532" s="346"/>
      <c r="V532" s="346"/>
      <c r="W532" s="346"/>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c r="AS532" s="346"/>
      <c r="AT532" s="346"/>
      <c r="AU532" s="346"/>
      <c r="AV532" s="346"/>
      <c r="AW532" s="346"/>
      <c r="AX532" s="346"/>
      <c r="AY532" s="346"/>
      <c r="AZ532" s="346"/>
      <c r="BA532" s="346"/>
      <c r="BB532" s="346"/>
      <c r="BC532" s="346"/>
      <c r="BD532" s="346"/>
      <c r="BE532" s="346"/>
      <c r="BF532" s="346"/>
      <c r="BG532" s="346"/>
      <c r="BH532" s="346"/>
      <c r="BI532" s="346"/>
      <c r="BJ532" s="346"/>
      <c r="BK532" s="346"/>
      <c r="BL532" s="346"/>
      <c r="BM532" s="346"/>
      <c r="BN532" s="346"/>
      <c r="BO532" s="346"/>
      <c r="BP532" s="346"/>
      <c r="BQ532" s="346"/>
    </row>
    <row r="533" ht="15.75" customHeight="1">
      <c r="A533" s="346"/>
      <c r="B533" s="346"/>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c r="AS533" s="346"/>
      <c r="AT533" s="346"/>
      <c r="AU533" s="346"/>
      <c r="AV533" s="346"/>
      <c r="AW533" s="346"/>
      <c r="AX533" s="346"/>
      <c r="AY533" s="346"/>
      <c r="AZ533" s="346"/>
      <c r="BA533" s="346"/>
      <c r="BB533" s="346"/>
      <c r="BC533" s="346"/>
      <c r="BD533" s="346"/>
      <c r="BE533" s="346"/>
      <c r="BF533" s="346"/>
      <c r="BG533" s="346"/>
      <c r="BH533" s="346"/>
      <c r="BI533" s="346"/>
      <c r="BJ533" s="346"/>
      <c r="BK533" s="346"/>
      <c r="BL533" s="346"/>
      <c r="BM533" s="346"/>
      <c r="BN533" s="346"/>
      <c r="BO533" s="346"/>
      <c r="BP533" s="346"/>
      <c r="BQ533" s="346"/>
    </row>
    <row r="534" ht="15.75" customHeight="1">
      <c r="A534" s="346"/>
      <c r="B534" s="346"/>
      <c r="C534" s="346"/>
      <c r="D534" s="346"/>
      <c r="E534" s="346"/>
      <c r="F534" s="346"/>
      <c r="G534" s="346"/>
      <c r="H534" s="346"/>
      <c r="I534" s="346"/>
      <c r="J534" s="346"/>
      <c r="K534" s="346"/>
      <c r="L534" s="346"/>
      <c r="M534" s="346"/>
      <c r="N534" s="346"/>
      <c r="O534" s="346"/>
      <c r="P534" s="346"/>
      <c r="Q534" s="346"/>
      <c r="R534" s="346"/>
      <c r="S534" s="346"/>
      <c r="T534" s="346"/>
      <c r="U534" s="346"/>
      <c r="V534" s="346"/>
      <c r="W534" s="346"/>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c r="AS534" s="346"/>
      <c r="AT534" s="346"/>
      <c r="AU534" s="346"/>
      <c r="AV534" s="346"/>
      <c r="AW534" s="346"/>
      <c r="AX534" s="346"/>
      <c r="AY534" s="346"/>
      <c r="AZ534" s="346"/>
      <c r="BA534" s="346"/>
      <c r="BB534" s="346"/>
      <c r="BC534" s="346"/>
      <c r="BD534" s="346"/>
      <c r="BE534" s="346"/>
      <c r="BF534" s="346"/>
      <c r="BG534" s="346"/>
      <c r="BH534" s="346"/>
      <c r="BI534" s="346"/>
      <c r="BJ534" s="346"/>
      <c r="BK534" s="346"/>
      <c r="BL534" s="346"/>
      <c r="BM534" s="346"/>
      <c r="BN534" s="346"/>
      <c r="BO534" s="346"/>
      <c r="BP534" s="346"/>
      <c r="BQ534" s="346"/>
    </row>
    <row r="535" ht="15.75" customHeight="1">
      <c r="A535" s="346"/>
      <c r="B535" s="346"/>
      <c r="C535" s="346"/>
      <c r="D535" s="346"/>
      <c r="E535" s="346"/>
      <c r="F535" s="346"/>
      <c r="G535" s="346"/>
      <c r="H535" s="346"/>
      <c r="I535" s="346"/>
      <c r="J535" s="346"/>
      <c r="K535" s="346"/>
      <c r="L535" s="346"/>
      <c r="M535" s="346"/>
      <c r="N535" s="346"/>
      <c r="O535" s="346"/>
      <c r="P535" s="346"/>
      <c r="Q535" s="346"/>
      <c r="R535" s="346"/>
      <c r="S535" s="346"/>
      <c r="T535" s="346"/>
      <c r="U535" s="346"/>
      <c r="V535" s="346"/>
      <c r="W535" s="346"/>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c r="AS535" s="346"/>
      <c r="AT535" s="346"/>
      <c r="AU535" s="346"/>
      <c r="AV535" s="346"/>
      <c r="AW535" s="346"/>
      <c r="AX535" s="346"/>
      <c r="AY535" s="346"/>
      <c r="AZ535" s="346"/>
      <c r="BA535" s="346"/>
      <c r="BB535" s="346"/>
      <c r="BC535" s="346"/>
      <c r="BD535" s="346"/>
      <c r="BE535" s="346"/>
      <c r="BF535" s="346"/>
      <c r="BG535" s="346"/>
      <c r="BH535" s="346"/>
      <c r="BI535" s="346"/>
      <c r="BJ535" s="346"/>
      <c r="BK535" s="346"/>
      <c r="BL535" s="346"/>
      <c r="BM535" s="346"/>
      <c r="BN535" s="346"/>
      <c r="BO535" s="346"/>
      <c r="BP535" s="346"/>
      <c r="BQ535" s="346"/>
    </row>
    <row r="536" ht="15.75" customHeight="1">
      <c r="A536" s="346"/>
      <c r="B536" s="346"/>
      <c r="C536" s="346"/>
      <c r="D536" s="346"/>
      <c r="E536" s="346"/>
      <c r="F536" s="346"/>
      <c r="G536" s="346"/>
      <c r="H536" s="346"/>
      <c r="I536" s="346"/>
      <c r="J536" s="346"/>
      <c r="K536" s="346"/>
      <c r="L536" s="346"/>
      <c r="M536" s="346"/>
      <c r="N536" s="346"/>
      <c r="O536" s="346"/>
      <c r="P536" s="346"/>
      <c r="Q536" s="346"/>
      <c r="R536" s="346"/>
      <c r="S536" s="346"/>
      <c r="T536" s="346"/>
      <c r="U536" s="346"/>
      <c r="V536" s="346"/>
      <c r="W536" s="346"/>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c r="AS536" s="346"/>
      <c r="AT536" s="346"/>
      <c r="AU536" s="346"/>
      <c r="AV536" s="346"/>
      <c r="AW536" s="346"/>
      <c r="AX536" s="346"/>
      <c r="AY536" s="346"/>
      <c r="AZ536" s="346"/>
      <c r="BA536" s="346"/>
      <c r="BB536" s="346"/>
      <c r="BC536" s="346"/>
      <c r="BD536" s="346"/>
      <c r="BE536" s="346"/>
      <c r="BF536" s="346"/>
      <c r="BG536" s="346"/>
      <c r="BH536" s="346"/>
      <c r="BI536" s="346"/>
      <c r="BJ536" s="346"/>
      <c r="BK536" s="346"/>
      <c r="BL536" s="346"/>
      <c r="BM536" s="346"/>
      <c r="BN536" s="346"/>
      <c r="BO536" s="346"/>
      <c r="BP536" s="346"/>
      <c r="BQ536" s="346"/>
    </row>
    <row r="537" ht="15.75" customHeight="1">
      <c r="A537" s="346"/>
      <c r="B537" s="346"/>
      <c r="C537" s="346"/>
      <c r="D537" s="346"/>
      <c r="E537" s="346"/>
      <c r="F537" s="346"/>
      <c r="G537" s="346"/>
      <c r="H537" s="346"/>
      <c r="I537" s="346"/>
      <c r="J537" s="346"/>
      <c r="K537" s="346"/>
      <c r="L537" s="346"/>
      <c r="M537" s="346"/>
      <c r="N537" s="346"/>
      <c r="O537" s="346"/>
      <c r="P537" s="346"/>
      <c r="Q537" s="346"/>
      <c r="R537" s="346"/>
      <c r="S537" s="346"/>
      <c r="T537" s="346"/>
      <c r="U537" s="346"/>
      <c r="V537" s="346"/>
      <c r="W537" s="346"/>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c r="AS537" s="346"/>
      <c r="AT537" s="346"/>
      <c r="AU537" s="346"/>
      <c r="AV537" s="346"/>
      <c r="AW537" s="346"/>
      <c r="AX537" s="346"/>
      <c r="AY537" s="346"/>
      <c r="AZ537" s="346"/>
      <c r="BA537" s="346"/>
      <c r="BB537" s="346"/>
      <c r="BC537" s="346"/>
      <c r="BD537" s="346"/>
      <c r="BE537" s="346"/>
      <c r="BF537" s="346"/>
      <c r="BG537" s="346"/>
      <c r="BH537" s="346"/>
      <c r="BI537" s="346"/>
      <c r="BJ537" s="346"/>
      <c r="BK537" s="346"/>
      <c r="BL537" s="346"/>
      <c r="BM537" s="346"/>
      <c r="BN537" s="346"/>
      <c r="BO537" s="346"/>
      <c r="BP537" s="346"/>
      <c r="BQ537" s="346"/>
    </row>
    <row r="538" ht="15.75" customHeight="1">
      <c r="A538" s="346"/>
      <c r="B538" s="346"/>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c r="AS538" s="346"/>
      <c r="AT538" s="346"/>
      <c r="AU538" s="346"/>
      <c r="AV538" s="346"/>
      <c r="AW538" s="346"/>
      <c r="AX538" s="346"/>
      <c r="AY538" s="346"/>
      <c r="AZ538" s="346"/>
      <c r="BA538" s="346"/>
      <c r="BB538" s="346"/>
      <c r="BC538" s="346"/>
      <c r="BD538" s="346"/>
      <c r="BE538" s="346"/>
      <c r="BF538" s="346"/>
      <c r="BG538" s="346"/>
      <c r="BH538" s="346"/>
      <c r="BI538" s="346"/>
      <c r="BJ538" s="346"/>
      <c r="BK538" s="346"/>
      <c r="BL538" s="346"/>
      <c r="BM538" s="346"/>
      <c r="BN538" s="346"/>
      <c r="BO538" s="346"/>
      <c r="BP538" s="346"/>
      <c r="BQ538" s="346"/>
    </row>
    <row r="539" ht="15.75" customHeight="1">
      <c r="A539" s="346"/>
      <c r="B539" s="346"/>
      <c r="C539" s="346"/>
      <c r="D539" s="346"/>
      <c r="E539" s="346"/>
      <c r="F539" s="346"/>
      <c r="G539" s="346"/>
      <c r="H539" s="346"/>
      <c r="I539" s="346"/>
      <c r="J539" s="346"/>
      <c r="K539" s="346"/>
      <c r="L539" s="346"/>
      <c r="M539" s="346"/>
      <c r="N539" s="346"/>
      <c r="O539" s="346"/>
      <c r="P539" s="346"/>
      <c r="Q539" s="346"/>
      <c r="R539" s="346"/>
      <c r="S539" s="346"/>
      <c r="T539" s="346"/>
      <c r="U539" s="346"/>
      <c r="V539" s="346"/>
      <c r="W539" s="346"/>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c r="AS539" s="346"/>
      <c r="AT539" s="346"/>
      <c r="AU539" s="346"/>
      <c r="AV539" s="346"/>
      <c r="AW539" s="346"/>
      <c r="AX539" s="346"/>
      <c r="AY539" s="346"/>
      <c r="AZ539" s="346"/>
      <c r="BA539" s="346"/>
      <c r="BB539" s="346"/>
      <c r="BC539" s="346"/>
      <c r="BD539" s="346"/>
      <c r="BE539" s="346"/>
      <c r="BF539" s="346"/>
      <c r="BG539" s="346"/>
      <c r="BH539" s="346"/>
      <c r="BI539" s="346"/>
      <c r="BJ539" s="346"/>
      <c r="BK539" s="346"/>
      <c r="BL539" s="346"/>
      <c r="BM539" s="346"/>
      <c r="BN539" s="346"/>
      <c r="BO539" s="346"/>
      <c r="BP539" s="346"/>
      <c r="BQ539" s="346"/>
    </row>
    <row r="540" ht="15.75" customHeight="1">
      <c r="A540" s="346"/>
      <c r="B540" s="346"/>
      <c r="C540" s="346"/>
      <c r="D540" s="346"/>
      <c r="E540" s="346"/>
      <c r="F540" s="346"/>
      <c r="G540" s="346"/>
      <c r="H540" s="346"/>
      <c r="I540" s="346"/>
      <c r="J540" s="346"/>
      <c r="K540" s="346"/>
      <c r="L540" s="346"/>
      <c r="M540" s="346"/>
      <c r="N540" s="346"/>
      <c r="O540" s="346"/>
      <c r="P540" s="346"/>
      <c r="Q540" s="346"/>
      <c r="R540" s="346"/>
      <c r="S540" s="346"/>
      <c r="T540" s="346"/>
      <c r="U540" s="346"/>
      <c r="V540" s="346"/>
      <c r="W540" s="346"/>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c r="AS540" s="346"/>
      <c r="AT540" s="346"/>
      <c r="AU540" s="346"/>
      <c r="AV540" s="346"/>
      <c r="AW540" s="346"/>
      <c r="AX540" s="346"/>
      <c r="AY540" s="346"/>
      <c r="AZ540" s="346"/>
      <c r="BA540" s="346"/>
      <c r="BB540" s="346"/>
      <c r="BC540" s="346"/>
      <c r="BD540" s="346"/>
      <c r="BE540" s="346"/>
      <c r="BF540" s="346"/>
      <c r="BG540" s="346"/>
      <c r="BH540" s="346"/>
      <c r="BI540" s="346"/>
      <c r="BJ540" s="346"/>
      <c r="BK540" s="346"/>
      <c r="BL540" s="346"/>
      <c r="BM540" s="346"/>
      <c r="BN540" s="346"/>
      <c r="BO540" s="346"/>
      <c r="BP540" s="346"/>
      <c r="BQ540" s="346"/>
    </row>
    <row r="541" ht="15.75" customHeight="1">
      <c r="A541" s="346"/>
      <c r="B541" s="346"/>
      <c r="C541" s="346"/>
      <c r="D541" s="346"/>
      <c r="E541" s="346"/>
      <c r="F541" s="346"/>
      <c r="G541" s="346"/>
      <c r="H541" s="346"/>
      <c r="I541" s="346"/>
      <c r="J541" s="346"/>
      <c r="K541" s="346"/>
      <c r="L541" s="346"/>
      <c r="M541" s="346"/>
      <c r="N541" s="346"/>
      <c r="O541" s="346"/>
      <c r="P541" s="346"/>
      <c r="Q541" s="346"/>
      <c r="R541" s="346"/>
      <c r="S541" s="346"/>
      <c r="T541" s="346"/>
      <c r="U541" s="346"/>
      <c r="V541" s="346"/>
      <c r="W541" s="346"/>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c r="AS541" s="346"/>
      <c r="AT541" s="346"/>
      <c r="AU541" s="346"/>
      <c r="AV541" s="346"/>
      <c r="AW541" s="346"/>
      <c r="AX541" s="346"/>
      <c r="AY541" s="346"/>
      <c r="AZ541" s="346"/>
      <c r="BA541" s="346"/>
      <c r="BB541" s="346"/>
      <c r="BC541" s="346"/>
      <c r="BD541" s="346"/>
      <c r="BE541" s="346"/>
      <c r="BF541" s="346"/>
      <c r="BG541" s="346"/>
      <c r="BH541" s="346"/>
      <c r="BI541" s="346"/>
      <c r="BJ541" s="346"/>
      <c r="BK541" s="346"/>
      <c r="BL541" s="346"/>
      <c r="BM541" s="346"/>
      <c r="BN541" s="346"/>
      <c r="BO541" s="346"/>
      <c r="BP541" s="346"/>
      <c r="BQ541" s="346"/>
    </row>
    <row r="542" ht="15.75" customHeight="1">
      <c r="A542" s="346"/>
      <c r="B542" s="346"/>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c r="AS542" s="346"/>
      <c r="AT542" s="346"/>
      <c r="AU542" s="346"/>
      <c r="AV542" s="346"/>
      <c r="AW542" s="346"/>
      <c r="AX542" s="346"/>
      <c r="AY542" s="346"/>
      <c r="AZ542" s="346"/>
      <c r="BA542" s="346"/>
      <c r="BB542" s="346"/>
      <c r="BC542" s="346"/>
      <c r="BD542" s="346"/>
      <c r="BE542" s="346"/>
      <c r="BF542" s="346"/>
      <c r="BG542" s="346"/>
      <c r="BH542" s="346"/>
      <c r="BI542" s="346"/>
      <c r="BJ542" s="346"/>
      <c r="BK542" s="346"/>
      <c r="BL542" s="346"/>
      <c r="BM542" s="346"/>
      <c r="BN542" s="346"/>
      <c r="BO542" s="346"/>
      <c r="BP542" s="346"/>
      <c r="BQ542" s="346"/>
    </row>
    <row r="543" ht="15.75" customHeight="1">
      <c r="A543" s="346"/>
      <c r="B543" s="346"/>
      <c r="C543" s="346"/>
      <c r="D543" s="346"/>
      <c r="E543" s="346"/>
      <c r="F543" s="346"/>
      <c r="G543" s="346"/>
      <c r="H543" s="346"/>
      <c r="I543" s="346"/>
      <c r="J543" s="346"/>
      <c r="K543" s="346"/>
      <c r="L543" s="346"/>
      <c r="M543" s="346"/>
      <c r="N543" s="346"/>
      <c r="O543" s="346"/>
      <c r="P543" s="346"/>
      <c r="Q543" s="346"/>
      <c r="R543" s="346"/>
      <c r="S543" s="346"/>
      <c r="T543" s="346"/>
      <c r="U543" s="346"/>
      <c r="V543" s="346"/>
      <c r="W543" s="346"/>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c r="AS543" s="346"/>
      <c r="AT543" s="346"/>
      <c r="AU543" s="346"/>
      <c r="AV543" s="346"/>
      <c r="AW543" s="346"/>
      <c r="AX543" s="346"/>
      <c r="AY543" s="346"/>
      <c r="AZ543" s="346"/>
      <c r="BA543" s="346"/>
      <c r="BB543" s="346"/>
      <c r="BC543" s="346"/>
      <c r="BD543" s="346"/>
      <c r="BE543" s="346"/>
      <c r="BF543" s="346"/>
      <c r="BG543" s="346"/>
      <c r="BH543" s="346"/>
      <c r="BI543" s="346"/>
      <c r="BJ543" s="346"/>
      <c r="BK543" s="346"/>
      <c r="BL543" s="346"/>
      <c r="BM543" s="346"/>
      <c r="BN543" s="346"/>
      <c r="BO543" s="346"/>
      <c r="BP543" s="346"/>
      <c r="BQ543" s="346"/>
    </row>
    <row r="544" ht="15.75" customHeight="1">
      <c r="A544" s="346"/>
      <c r="B544" s="346"/>
      <c r="C544" s="346"/>
      <c r="D544" s="346"/>
      <c r="E544" s="346"/>
      <c r="F544" s="346"/>
      <c r="G544" s="346"/>
      <c r="H544" s="346"/>
      <c r="I544" s="346"/>
      <c r="J544" s="346"/>
      <c r="K544" s="346"/>
      <c r="L544" s="346"/>
      <c r="M544" s="346"/>
      <c r="N544" s="346"/>
      <c r="O544" s="346"/>
      <c r="P544" s="346"/>
      <c r="Q544" s="346"/>
      <c r="R544" s="346"/>
      <c r="S544" s="346"/>
      <c r="T544" s="346"/>
      <c r="U544" s="346"/>
      <c r="V544" s="346"/>
      <c r="W544" s="346"/>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c r="AS544" s="346"/>
      <c r="AT544" s="346"/>
      <c r="AU544" s="346"/>
      <c r="AV544" s="346"/>
      <c r="AW544" s="346"/>
      <c r="AX544" s="346"/>
      <c r="AY544" s="346"/>
      <c r="AZ544" s="346"/>
      <c r="BA544" s="346"/>
      <c r="BB544" s="346"/>
      <c r="BC544" s="346"/>
      <c r="BD544" s="346"/>
      <c r="BE544" s="346"/>
      <c r="BF544" s="346"/>
      <c r="BG544" s="346"/>
      <c r="BH544" s="346"/>
      <c r="BI544" s="346"/>
      <c r="BJ544" s="346"/>
      <c r="BK544" s="346"/>
      <c r="BL544" s="346"/>
      <c r="BM544" s="346"/>
      <c r="BN544" s="346"/>
      <c r="BO544" s="346"/>
      <c r="BP544" s="346"/>
      <c r="BQ544" s="346"/>
    </row>
    <row r="545" ht="15.75" customHeight="1">
      <c r="A545" s="346"/>
      <c r="B545" s="346"/>
      <c r="C545" s="346"/>
      <c r="D545" s="346"/>
      <c r="E545" s="346"/>
      <c r="F545" s="346"/>
      <c r="G545" s="346"/>
      <c r="H545" s="346"/>
      <c r="I545" s="346"/>
      <c r="J545" s="346"/>
      <c r="K545" s="346"/>
      <c r="L545" s="346"/>
      <c r="M545" s="346"/>
      <c r="N545" s="346"/>
      <c r="O545" s="346"/>
      <c r="P545" s="346"/>
      <c r="Q545" s="346"/>
      <c r="R545" s="346"/>
      <c r="S545" s="346"/>
      <c r="T545" s="346"/>
      <c r="U545" s="346"/>
      <c r="V545" s="346"/>
      <c r="W545" s="346"/>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c r="AS545" s="346"/>
      <c r="AT545" s="346"/>
      <c r="AU545" s="346"/>
      <c r="AV545" s="346"/>
      <c r="AW545" s="346"/>
      <c r="AX545" s="346"/>
      <c r="AY545" s="346"/>
      <c r="AZ545" s="346"/>
      <c r="BA545" s="346"/>
      <c r="BB545" s="346"/>
      <c r="BC545" s="346"/>
      <c r="BD545" s="346"/>
      <c r="BE545" s="346"/>
      <c r="BF545" s="346"/>
      <c r="BG545" s="346"/>
      <c r="BH545" s="346"/>
      <c r="BI545" s="346"/>
      <c r="BJ545" s="346"/>
      <c r="BK545" s="346"/>
      <c r="BL545" s="346"/>
      <c r="BM545" s="346"/>
      <c r="BN545" s="346"/>
      <c r="BO545" s="346"/>
      <c r="BP545" s="346"/>
      <c r="BQ545" s="346"/>
    </row>
    <row r="546" ht="15.75" customHeight="1">
      <c r="A546" s="346"/>
      <c r="B546" s="346"/>
      <c r="C546" s="346"/>
      <c r="D546" s="346"/>
      <c r="E546" s="346"/>
      <c r="F546" s="346"/>
      <c r="G546" s="346"/>
      <c r="H546" s="346"/>
      <c r="I546" s="346"/>
      <c r="J546" s="346"/>
      <c r="K546" s="346"/>
      <c r="L546" s="346"/>
      <c r="M546" s="346"/>
      <c r="N546" s="346"/>
      <c r="O546" s="346"/>
      <c r="P546" s="346"/>
      <c r="Q546" s="346"/>
      <c r="R546" s="346"/>
      <c r="S546" s="346"/>
      <c r="T546" s="346"/>
      <c r="U546" s="346"/>
      <c r="V546" s="346"/>
      <c r="W546" s="346"/>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c r="AS546" s="346"/>
      <c r="AT546" s="346"/>
      <c r="AU546" s="346"/>
      <c r="AV546" s="346"/>
      <c r="AW546" s="346"/>
      <c r="AX546" s="346"/>
      <c r="AY546" s="346"/>
      <c r="AZ546" s="346"/>
      <c r="BA546" s="346"/>
      <c r="BB546" s="346"/>
      <c r="BC546" s="346"/>
      <c r="BD546" s="346"/>
      <c r="BE546" s="346"/>
      <c r="BF546" s="346"/>
      <c r="BG546" s="346"/>
      <c r="BH546" s="346"/>
      <c r="BI546" s="346"/>
      <c r="BJ546" s="346"/>
      <c r="BK546" s="346"/>
      <c r="BL546" s="346"/>
      <c r="BM546" s="346"/>
      <c r="BN546" s="346"/>
      <c r="BO546" s="346"/>
      <c r="BP546" s="346"/>
      <c r="BQ546" s="346"/>
    </row>
    <row r="547" ht="15.75" customHeight="1">
      <c r="A547" s="346"/>
      <c r="B547" s="346"/>
      <c r="C547" s="346"/>
      <c r="D547" s="346"/>
      <c r="E547" s="346"/>
      <c r="F547" s="346"/>
      <c r="G547" s="346"/>
      <c r="H547" s="346"/>
      <c r="I547" s="346"/>
      <c r="J547" s="346"/>
      <c r="K547" s="346"/>
      <c r="L547" s="346"/>
      <c r="M547" s="346"/>
      <c r="N547" s="346"/>
      <c r="O547" s="346"/>
      <c r="P547" s="346"/>
      <c r="Q547" s="346"/>
      <c r="R547" s="346"/>
      <c r="S547" s="346"/>
      <c r="T547" s="346"/>
      <c r="U547" s="346"/>
      <c r="V547" s="346"/>
      <c r="W547" s="346"/>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c r="AS547" s="346"/>
      <c r="AT547" s="346"/>
      <c r="AU547" s="346"/>
      <c r="AV547" s="346"/>
      <c r="AW547" s="346"/>
      <c r="AX547" s="346"/>
      <c r="AY547" s="346"/>
      <c r="AZ547" s="346"/>
      <c r="BA547" s="346"/>
      <c r="BB547" s="346"/>
      <c r="BC547" s="346"/>
      <c r="BD547" s="346"/>
      <c r="BE547" s="346"/>
      <c r="BF547" s="346"/>
      <c r="BG547" s="346"/>
      <c r="BH547" s="346"/>
      <c r="BI547" s="346"/>
      <c r="BJ547" s="346"/>
      <c r="BK547" s="346"/>
      <c r="BL547" s="346"/>
      <c r="BM547" s="346"/>
      <c r="BN547" s="346"/>
      <c r="BO547" s="346"/>
      <c r="BP547" s="346"/>
      <c r="BQ547" s="346"/>
    </row>
    <row r="548" ht="15.75" customHeight="1">
      <c r="A548" s="346"/>
      <c r="B548" s="346"/>
      <c r="C548" s="346"/>
      <c r="D548" s="346"/>
      <c r="E548" s="346"/>
      <c r="F548" s="346"/>
      <c r="G548" s="346"/>
      <c r="H548" s="346"/>
      <c r="I548" s="346"/>
      <c r="J548" s="346"/>
      <c r="K548" s="346"/>
      <c r="L548" s="346"/>
      <c r="M548" s="346"/>
      <c r="N548" s="346"/>
      <c r="O548" s="346"/>
      <c r="P548" s="346"/>
      <c r="Q548" s="346"/>
      <c r="R548" s="346"/>
      <c r="S548" s="346"/>
      <c r="T548" s="346"/>
      <c r="U548" s="346"/>
      <c r="V548" s="346"/>
      <c r="W548" s="346"/>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c r="AS548" s="346"/>
      <c r="AT548" s="346"/>
      <c r="AU548" s="346"/>
      <c r="AV548" s="346"/>
      <c r="AW548" s="346"/>
      <c r="AX548" s="346"/>
      <c r="AY548" s="346"/>
      <c r="AZ548" s="346"/>
      <c r="BA548" s="346"/>
      <c r="BB548" s="346"/>
      <c r="BC548" s="346"/>
      <c r="BD548" s="346"/>
      <c r="BE548" s="346"/>
      <c r="BF548" s="346"/>
      <c r="BG548" s="346"/>
      <c r="BH548" s="346"/>
      <c r="BI548" s="346"/>
      <c r="BJ548" s="346"/>
      <c r="BK548" s="346"/>
      <c r="BL548" s="346"/>
      <c r="BM548" s="346"/>
      <c r="BN548" s="346"/>
      <c r="BO548" s="346"/>
      <c r="BP548" s="346"/>
      <c r="BQ548" s="346"/>
    </row>
    <row r="549" ht="15.75" customHeight="1">
      <c r="A549" s="346"/>
      <c r="B549" s="346"/>
      <c r="C549" s="346"/>
      <c r="D549" s="346"/>
      <c r="E549" s="346"/>
      <c r="F549" s="346"/>
      <c r="G549" s="346"/>
      <c r="H549" s="346"/>
      <c r="I549" s="346"/>
      <c r="J549" s="346"/>
      <c r="K549" s="346"/>
      <c r="L549" s="346"/>
      <c r="M549" s="346"/>
      <c r="N549" s="346"/>
      <c r="O549" s="346"/>
      <c r="P549" s="346"/>
      <c r="Q549" s="346"/>
      <c r="R549" s="346"/>
      <c r="S549" s="346"/>
      <c r="T549" s="346"/>
      <c r="U549" s="346"/>
      <c r="V549" s="346"/>
      <c r="W549" s="346"/>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c r="AS549" s="346"/>
      <c r="AT549" s="346"/>
      <c r="AU549" s="346"/>
      <c r="AV549" s="346"/>
      <c r="AW549" s="346"/>
      <c r="AX549" s="346"/>
      <c r="AY549" s="346"/>
      <c r="AZ549" s="346"/>
      <c r="BA549" s="346"/>
      <c r="BB549" s="346"/>
      <c r="BC549" s="346"/>
      <c r="BD549" s="346"/>
      <c r="BE549" s="346"/>
      <c r="BF549" s="346"/>
      <c r="BG549" s="346"/>
      <c r="BH549" s="346"/>
      <c r="BI549" s="346"/>
      <c r="BJ549" s="346"/>
      <c r="BK549" s="346"/>
      <c r="BL549" s="346"/>
      <c r="BM549" s="346"/>
      <c r="BN549" s="346"/>
      <c r="BO549" s="346"/>
      <c r="BP549" s="346"/>
      <c r="BQ549" s="346"/>
    </row>
    <row r="550" ht="15.75" customHeight="1">
      <c r="A550" s="346"/>
      <c r="B550" s="346"/>
      <c r="C550" s="346"/>
      <c r="D550" s="346"/>
      <c r="E550" s="346"/>
      <c r="F550" s="346"/>
      <c r="G550" s="346"/>
      <c r="H550" s="346"/>
      <c r="I550" s="346"/>
      <c r="J550" s="346"/>
      <c r="K550" s="346"/>
      <c r="L550" s="346"/>
      <c r="M550" s="346"/>
      <c r="N550" s="346"/>
      <c r="O550" s="346"/>
      <c r="P550" s="346"/>
      <c r="Q550" s="346"/>
      <c r="R550" s="346"/>
      <c r="S550" s="346"/>
      <c r="T550" s="346"/>
      <c r="U550" s="346"/>
      <c r="V550" s="346"/>
      <c r="W550" s="346"/>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c r="AS550" s="346"/>
      <c r="AT550" s="346"/>
      <c r="AU550" s="346"/>
      <c r="AV550" s="346"/>
      <c r="AW550" s="346"/>
      <c r="AX550" s="346"/>
      <c r="AY550" s="346"/>
      <c r="AZ550" s="346"/>
      <c r="BA550" s="346"/>
      <c r="BB550" s="346"/>
      <c r="BC550" s="346"/>
      <c r="BD550" s="346"/>
      <c r="BE550" s="346"/>
      <c r="BF550" s="346"/>
      <c r="BG550" s="346"/>
      <c r="BH550" s="346"/>
      <c r="BI550" s="346"/>
      <c r="BJ550" s="346"/>
      <c r="BK550" s="346"/>
      <c r="BL550" s="346"/>
      <c r="BM550" s="346"/>
      <c r="BN550" s="346"/>
      <c r="BO550" s="346"/>
      <c r="BP550" s="346"/>
      <c r="BQ550" s="346"/>
    </row>
    <row r="551" ht="15.75" customHeight="1">
      <c r="A551" s="346"/>
      <c r="B551" s="346"/>
      <c r="C551" s="346"/>
      <c r="D551" s="346"/>
      <c r="E551" s="346"/>
      <c r="F551" s="346"/>
      <c r="G551" s="346"/>
      <c r="H551" s="346"/>
      <c r="I551" s="346"/>
      <c r="J551" s="346"/>
      <c r="K551" s="346"/>
      <c r="L551" s="346"/>
      <c r="M551" s="346"/>
      <c r="N551" s="346"/>
      <c r="O551" s="346"/>
      <c r="P551" s="346"/>
      <c r="Q551" s="346"/>
      <c r="R551" s="346"/>
      <c r="S551" s="346"/>
      <c r="T551" s="346"/>
      <c r="U551" s="346"/>
      <c r="V551" s="346"/>
      <c r="W551" s="346"/>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c r="AS551" s="346"/>
      <c r="AT551" s="346"/>
      <c r="AU551" s="346"/>
      <c r="AV551" s="346"/>
      <c r="AW551" s="346"/>
      <c r="AX551" s="346"/>
      <c r="AY551" s="346"/>
      <c r="AZ551" s="346"/>
      <c r="BA551" s="346"/>
      <c r="BB551" s="346"/>
      <c r="BC551" s="346"/>
      <c r="BD551" s="346"/>
      <c r="BE551" s="346"/>
      <c r="BF551" s="346"/>
      <c r="BG551" s="346"/>
      <c r="BH551" s="346"/>
      <c r="BI551" s="346"/>
      <c r="BJ551" s="346"/>
      <c r="BK551" s="346"/>
      <c r="BL551" s="346"/>
      <c r="BM551" s="346"/>
      <c r="BN551" s="346"/>
      <c r="BO551" s="346"/>
      <c r="BP551" s="346"/>
      <c r="BQ551" s="346"/>
    </row>
    <row r="552" ht="15.75" customHeight="1">
      <c r="A552" s="346"/>
      <c r="B552" s="346"/>
      <c r="C552" s="346"/>
      <c r="D552" s="346"/>
      <c r="E552" s="346"/>
      <c r="F552" s="346"/>
      <c r="G552" s="346"/>
      <c r="H552" s="346"/>
      <c r="I552" s="346"/>
      <c r="J552" s="346"/>
      <c r="K552" s="346"/>
      <c r="L552" s="346"/>
      <c r="M552" s="346"/>
      <c r="N552" s="346"/>
      <c r="O552" s="346"/>
      <c r="P552" s="346"/>
      <c r="Q552" s="346"/>
      <c r="R552" s="346"/>
      <c r="S552" s="346"/>
      <c r="T552" s="346"/>
      <c r="U552" s="346"/>
      <c r="V552" s="346"/>
      <c r="W552" s="346"/>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c r="AS552" s="346"/>
      <c r="AT552" s="346"/>
      <c r="AU552" s="346"/>
      <c r="AV552" s="346"/>
      <c r="AW552" s="346"/>
      <c r="AX552" s="346"/>
      <c r="AY552" s="346"/>
      <c r="AZ552" s="346"/>
      <c r="BA552" s="346"/>
      <c r="BB552" s="346"/>
      <c r="BC552" s="346"/>
      <c r="BD552" s="346"/>
      <c r="BE552" s="346"/>
      <c r="BF552" s="346"/>
      <c r="BG552" s="346"/>
      <c r="BH552" s="346"/>
      <c r="BI552" s="346"/>
      <c r="BJ552" s="346"/>
      <c r="BK552" s="346"/>
      <c r="BL552" s="346"/>
      <c r="BM552" s="346"/>
      <c r="BN552" s="346"/>
      <c r="BO552" s="346"/>
      <c r="BP552" s="346"/>
      <c r="BQ552" s="346"/>
    </row>
    <row r="553" ht="15.75" customHeight="1">
      <c r="A553" s="346"/>
      <c r="B553" s="346"/>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c r="AS553" s="346"/>
      <c r="AT553" s="346"/>
      <c r="AU553" s="346"/>
      <c r="AV553" s="346"/>
      <c r="AW553" s="346"/>
      <c r="AX553" s="346"/>
      <c r="AY553" s="346"/>
      <c r="AZ553" s="346"/>
      <c r="BA553" s="346"/>
      <c r="BB553" s="346"/>
      <c r="BC553" s="346"/>
      <c r="BD553" s="346"/>
      <c r="BE553" s="346"/>
      <c r="BF553" s="346"/>
      <c r="BG553" s="346"/>
      <c r="BH553" s="346"/>
      <c r="BI553" s="346"/>
      <c r="BJ553" s="346"/>
      <c r="BK553" s="346"/>
      <c r="BL553" s="346"/>
      <c r="BM553" s="346"/>
      <c r="BN553" s="346"/>
      <c r="BO553" s="346"/>
      <c r="BP553" s="346"/>
      <c r="BQ553" s="346"/>
    </row>
    <row r="554" ht="15.75" customHeight="1">
      <c r="A554" s="346"/>
      <c r="B554" s="346"/>
      <c r="C554" s="346"/>
      <c r="D554" s="346"/>
      <c r="E554" s="346"/>
      <c r="F554" s="346"/>
      <c r="G554" s="346"/>
      <c r="H554" s="346"/>
      <c r="I554" s="346"/>
      <c r="J554" s="346"/>
      <c r="K554" s="346"/>
      <c r="L554" s="346"/>
      <c r="M554" s="346"/>
      <c r="N554" s="346"/>
      <c r="O554" s="346"/>
      <c r="P554" s="346"/>
      <c r="Q554" s="346"/>
      <c r="R554" s="346"/>
      <c r="S554" s="346"/>
      <c r="T554" s="346"/>
      <c r="U554" s="346"/>
      <c r="V554" s="346"/>
      <c r="W554" s="346"/>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c r="AS554" s="346"/>
      <c r="AT554" s="346"/>
      <c r="AU554" s="346"/>
      <c r="AV554" s="346"/>
      <c r="AW554" s="346"/>
      <c r="AX554" s="346"/>
      <c r="AY554" s="346"/>
      <c r="AZ554" s="346"/>
      <c r="BA554" s="346"/>
      <c r="BB554" s="346"/>
      <c r="BC554" s="346"/>
      <c r="BD554" s="346"/>
      <c r="BE554" s="346"/>
      <c r="BF554" s="346"/>
      <c r="BG554" s="346"/>
      <c r="BH554" s="346"/>
      <c r="BI554" s="346"/>
      <c r="BJ554" s="346"/>
      <c r="BK554" s="346"/>
      <c r="BL554" s="346"/>
      <c r="BM554" s="346"/>
      <c r="BN554" s="346"/>
      <c r="BO554" s="346"/>
      <c r="BP554" s="346"/>
      <c r="BQ554" s="346"/>
    </row>
    <row r="555" ht="15.75" customHeight="1">
      <c r="A555" s="346"/>
      <c r="B555" s="346"/>
      <c r="C555" s="346"/>
      <c r="D555" s="346"/>
      <c r="E555" s="346"/>
      <c r="F555" s="346"/>
      <c r="G555" s="346"/>
      <c r="H555" s="346"/>
      <c r="I555" s="346"/>
      <c r="J555" s="346"/>
      <c r="K555" s="346"/>
      <c r="L555" s="346"/>
      <c r="M555" s="346"/>
      <c r="N555" s="346"/>
      <c r="O555" s="346"/>
      <c r="P555" s="346"/>
      <c r="Q555" s="346"/>
      <c r="R555" s="346"/>
      <c r="S555" s="346"/>
      <c r="T555" s="346"/>
      <c r="U555" s="346"/>
      <c r="V555" s="346"/>
      <c r="W555" s="346"/>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c r="AS555" s="346"/>
      <c r="AT555" s="346"/>
      <c r="AU555" s="346"/>
      <c r="AV555" s="346"/>
      <c r="AW555" s="346"/>
      <c r="AX555" s="346"/>
      <c r="AY555" s="346"/>
      <c r="AZ555" s="346"/>
      <c r="BA555" s="346"/>
      <c r="BB555" s="346"/>
      <c r="BC555" s="346"/>
      <c r="BD555" s="346"/>
      <c r="BE555" s="346"/>
      <c r="BF555" s="346"/>
      <c r="BG555" s="346"/>
      <c r="BH555" s="346"/>
      <c r="BI555" s="346"/>
      <c r="BJ555" s="346"/>
      <c r="BK555" s="346"/>
      <c r="BL555" s="346"/>
      <c r="BM555" s="346"/>
      <c r="BN555" s="346"/>
      <c r="BO555" s="346"/>
      <c r="BP555" s="346"/>
      <c r="BQ555" s="346"/>
    </row>
    <row r="556" ht="15.75" customHeight="1">
      <c r="A556" s="346"/>
      <c r="B556" s="346"/>
      <c r="C556" s="346"/>
      <c r="D556" s="346"/>
      <c r="E556" s="346"/>
      <c r="F556" s="346"/>
      <c r="G556" s="346"/>
      <c r="H556" s="346"/>
      <c r="I556" s="346"/>
      <c r="J556" s="346"/>
      <c r="K556" s="346"/>
      <c r="L556" s="346"/>
      <c r="M556" s="346"/>
      <c r="N556" s="346"/>
      <c r="O556" s="346"/>
      <c r="P556" s="346"/>
      <c r="Q556" s="346"/>
      <c r="R556" s="346"/>
      <c r="S556" s="346"/>
      <c r="T556" s="346"/>
      <c r="U556" s="346"/>
      <c r="V556" s="346"/>
      <c r="W556" s="346"/>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c r="AS556" s="346"/>
      <c r="AT556" s="346"/>
      <c r="AU556" s="346"/>
      <c r="AV556" s="346"/>
      <c r="AW556" s="346"/>
      <c r="AX556" s="346"/>
      <c r="AY556" s="346"/>
      <c r="AZ556" s="346"/>
      <c r="BA556" s="346"/>
      <c r="BB556" s="346"/>
      <c r="BC556" s="346"/>
      <c r="BD556" s="346"/>
      <c r="BE556" s="346"/>
      <c r="BF556" s="346"/>
      <c r="BG556" s="346"/>
      <c r="BH556" s="346"/>
      <c r="BI556" s="346"/>
      <c r="BJ556" s="346"/>
      <c r="BK556" s="346"/>
      <c r="BL556" s="346"/>
      <c r="BM556" s="346"/>
      <c r="BN556" s="346"/>
      <c r="BO556" s="346"/>
      <c r="BP556" s="346"/>
      <c r="BQ556" s="346"/>
    </row>
    <row r="557" ht="15.75" customHeight="1">
      <c r="A557" s="346"/>
      <c r="B557" s="346"/>
      <c r="C557" s="346"/>
      <c r="D557" s="346"/>
      <c r="E557" s="346"/>
      <c r="F557" s="346"/>
      <c r="G557" s="346"/>
      <c r="H557" s="346"/>
      <c r="I557" s="346"/>
      <c r="J557" s="346"/>
      <c r="K557" s="346"/>
      <c r="L557" s="346"/>
      <c r="M557" s="346"/>
      <c r="N557" s="346"/>
      <c r="O557" s="346"/>
      <c r="P557" s="346"/>
      <c r="Q557" s="346"/>
      <c r="R557" s="346"/>
      <c r="S557" s="346"/>
      <c r="T557" s="346"/>
      <c r="U557" s="346"/>
      <c r="V557" s="346"/>
      <c r="W557" s="346"/>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c r="AS557" s="346"/>
      <c r="AT557" s="346"/>
      <c r="AU557" s="346"/>
      <c r="AV557" s="346"/>
      <c r="AW557" s="346"/>
      <c r="AX557" s="346"/>
      <c r="AY557" s="346"/>
      <c r="AZ557" s="346"/>
      <c r="BA557" s="346"/>
      <c r="BB557" s="346"/>
      <c r="BC557" s="346"/>
      <c r="BD557" s="346"/>
      <c r="BE557" s="346"/>
      <c r="BF557" s="346"/>
      <c r="BG557" s="346"/>
      <c r="BH557" s="346"/>
      <c r="BI557" s="346"/>
      <c r="BJ557" s="346"/>
      <c r="BK557" s="346"/>
      <c r="BL557" s="346"/>
      <c r="BM557" s="346"/>
      <c r="BN557" s="346"/>
      <c r="BO557" s="346"/>
      <c r="BP557" s="346"/>
      <c r="BQ557" s="346"/>
    </row>
    <row r="558" ht="15.75" customHeight="1">
      <c r="A558" s="346"/>
      <c r="B558" s="346"/>
      <c r="C558" s="346"/>
      <c r="D558" s="346"/>
      <c r="E558" s="346"/>
      <c r="F558" s="346"/>
      <c r="G558" s="346"/>
      <c r="H558" s="346"/>
      <c r="I558" s="346"/>
      <c r="J558" s="346"/>
      <c r="K558" s="346"/>
      <c r="L558" s="346"/>
      <c r="M558" s="346"/>
      <c r="N558" s="346"/>
      <c r="O558" s="346"/>
      <c r="P558" s="346"/>
      <c r="Q558" s="346"/>
      <c r="R558" s="346"/>
      <c r="S558" s="346"/>
      <c r="T558" s="346"/>
      <c r="U558" s="346"/>
      <c r="V558" s="346"/>
      <c r="W558" s="346"/>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c r="AS558" s="346"/>
      <c r="AT558" s="346"/>
      <c r="AU558" s="346"/>
      <c r="AV558" s="346"/>
      <c r="AW558" s="346"/>
      <c r="AX558" s="346"/>
      <c r="AY558" s="346"/>
      <c r="AZ558" s="346"/>
      <c r="BA558" s="346"/>
      <c r="BB558" s="346"/>
      <c r="BC558" s="346"/>
      <c r="BD558" s="346"/>
      <c r="BE558" s="346"/>
      <c r="BF558" s="346"/>
      <c r="BG558" s="346"/>
      <c r="BH558" s="346"/>
      <c r="BI558" s="346"/>
      <c r="BJ558" s="346"/>
      <c r="BK558" s="346"/>
      <c r="BL558" s="346"/>
      <c r="BM558" s="346"/>
      <c r="BN558" s="346"/>
      <c r="BO558" s="346"/>
      <c r="BP558" s="346"/>
      <c r="BQ558" s="346"/>
    </row>
    <row r="559" ht="15.75" customHeight="1">
      <c r="A559" s="346"/>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c r="AS559" s="346"/>
      <c r="AT559" s="346"/>
      <c r="AU559" s="346"/>
      <c r="AV559" s="346"/>
      <c r="AW559" s="346"/>
      <c r="AX559" s="346"/>
      <c r="AY559" s="346"/>
      <c r="AZ559" s="346"/>
      <c r="BA559" s="346"/>
      <c r="BB559" s="346"/>
      <c r="BC559" s="346"/>
      <c r="BD559" s="346"/>
      <c r="BE559" s="346"/>
      <c r="BF559" s="346"/>
      <c r="BG559" s="346"/>
      <c r="BH559" s="346"/>
      <c r="BI559" s="346"/>
      <c r="BJ559" s="346"/>
      <c r="BK559" s="346"/>
      <c r="BL559" s="346"/>
      <c r="BM559" s="346"/>
      <c r="BN559" s="346"/>
      <c r="BO559" s="346"/>
      <c r="BP559" s="346"/>
      <c r="BQ559" s="346"/>
    </row>
    <row r="560" ht="15.75" customHeight="1">
      <c r="A560" s="346"/>
      <c r="B560" s="346"/>
      <c r="C560" s="346"/>
      <c r="D560" s="346"/>
      <c r="E560" s="346"/>
      <c r="F560" s="346"/>
      <c r="G560" s="346"/>
      <c r="H560" s="346"/>
      <c r="I560" s="346"/>
      <c r="J560" s="346"/>
      <c r="K560" s="346"/>
      <c r="L560" s="346"/>
      <c r="M560" s="346"/>
      <c r="N560" s="346"/>
      <c r="O560" s="346"/>
      <c r="P560" s="346"/>
      <c r="Q560" s="346"/>
      <c r="R560" s="346"/>
      <c r="S560" s="346"/>
      <c r="T560" s="346"/>
      <c r="U560" s="346"/>
      <c r="V560" s="346"/>
      <c r="W560" s="346"/>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c r="AS560" s="346"/>
      <c r="AT560" s="346"/>
      <c r="AU560" s="346"/>
      <c r="AV560" s="346"/>
      <c r="AW560" s="346"/>
      <c r="AX560" s="346"/>
      <c r="AY560" s="346"/>
      <c r="AZ560" s="346"/>
      <c r="BA560" s="346"/>
      <c r="BB560" s="346"/>
      <c r="BC560" s="346"/>
      <c r="BD560" s="346"/>
      <c r="BE560" s="346"/>
      <c r="BF560" s="346"/>
      <c r="BG560" s="346"/>
      <c r="BH560" s="346"/>
      <c r="BI560" s="346"/>
      <c r="BJ560" s="346"/>
      <c r="BK560" s="346"/>
      <c r="BL560" s="346"/>
      <c r="BM560" s="346"/>
      <c r="BN560" s="346"/>
      <c r="BO560" s="346"/>
      <c r="BP560" s="346"/>
      <c r="BQ560" s="346"/>
    </row>
    <row r="561" ht="15.75" customHeight="1">
      <c r="A561" s="346"/>
      <c r="B561" s="346"/>
      <c r="C561" s="346"/>
      <c r="D561" s="346"/>
      <c r="E561" s="346"/>
      <c r="F561" s="346"/>
      <c r="G561" s="346"/>
      <c r="H561" s="346"/>
      <c r="I561" s="346"/>
      <c r="J561" s="346"/>
      <c r="K561" s="346"/>
      <c r="L561" s="346"/>
      <c r="M561" s="346"/>
      <c r="N561" s="346"/>
      <c r="O561" s="346"/>
      <c r="P561" s="346"/>
      <c r="Q561" s="346"/>
      <c r="R561" s="346"/>
      <c r="S561" s="346"/>
      <c r="T561" s="346"/>
      <c r="U561" s="346"/>
      <c r="V561" s="346"/>
      <c r="W561" s="346"/>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c r="AS561" s="346"/>
      <c r="AT561" s="346"/>
      <c r="AU561" s="346"/>
      <c r="AV561" s="346"/>
      <c r="AW561" s="346"/>
      <c r="AX561" s="346"/>
      <c r="AY561" s="346"/>
      <c r="AZ561" s="346"/>
      <c r="BA561" s="346"/>
      <c r="BB561" s="346"/>
      <c r="BC561" s="346"/>
      <c r="BD561" s="346"/>
      <c r="BE561" s="346"/>
      <c r="BF561" s="346"/>
      <c r="BG561" s="346"/>
      <c r="BH561" s="346"/>
      <c r="BI561" s="346"/>
      <c r="BJ561" s="346"/>
      <c r="BK561" s="346"/>
      <c r="BL561" s="346"/>
      <c r="BM561" s="346"/>
      <c r="BN561" s="346"/>
      <c r="BO561" s="346"/>
      <c r="BP561" s="346"/>
      <c r="BQ561" s="346"/>
    </row>
    <row r="562" ht="15.75" customHeight="1">
      <c r="A562" s="346"/>
      <c r="B562" s="346"/>
      <c r="C562" s="346"/>
      <c r="D562" s="346"/>
      <c r="E562" s="346"/>
      <c r="F562" s="346"/>
      <c r="G562" s="346"/>
      <c r="H562" s="346"/>
      <c r="I562" s="346"/>
      <c r="J562" s="346"/>
      <c r="K562" s="346"/>
      <c r="L562" s="346"/>
      <c r="M562" s="346"/>
      <c r="N562" s="346"/>
      <c r="O562" s="346"/>
      <c r="P562" s="346"/>
      <c r="Q562" s="346"/>
      <c r="R562" s="346"/>
      <c r="S562" s="346"/>
      <c r="T562" s="346"/>
      <c r="U562" s="346"/>
      <c r="V562" s="346"/>
      <c r="W562" s="346"/>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c r="AS562" s="346"/>
      <c r="AT562" s="346"/>
      <c r="AU562" s="346"/>
      <c r="AV562" s="346"/>
      <c r="AW562" s="346"/>
      <c r="AX562" s="346"/>
      <c r="AY562" s="346"/>
      <c r="AZ562" s="346"/>
      <c r="BA562" s="346"/>
      <c r="BB562" s="346"/>
      <c r="BC562" s="346"/>
      <c r="BD562" s="346"/>
      <c r="BE562" s="346"/>
      <c r="BF562" s="346"/>
      <c r="BG562" s="346"/>
      <c r="BH562" s="346"/>
      <c r="BI562" s="346"/>
      <c r="BJ562" s="346"/>
      <c r="BK562" s="346"/>
      <c r="BL562" s="346"/>
      <c r="BM562" s="346"/>
      <c r="BN562" s="346"/>
      <c r="BO562" s="346"/>
      <c r="BP562" s="346"/>
      <c r="BQ562" s="346"/>
    </row>
    <row r="563" ht="15.75" customHeight="1">
      <c r="A563" s="346"/>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c r="AS563" s="346"/>
      <c r="AT563" s="346"/>
      <c r="AU563" s="346"/>
      <c r="AV563" s="346"/>
      <c r="AW563" s="346"/>
      <c r="AX563" s="346"/>
      <c r="AY563" s="346"/>
      <c r="AZ563" s="346"/>
      <c r="BA563" s="346"/>
      <c r="BB563" s="346"/>
      <c r="BC563" s="346"/>
      <c r="BD563" s="346"/>
      <c r="BE563" s="346"/>
      <c r="BF563" s="346"/>
      <c r="BG563" s="346"/>
      <c r="BH563" s="346"/>
      <c r="BI563" s="346"/>
      <c r="BJ563" s="346"/>
      <c r="BK563" s="346"/>
      <c r="BL563" s="346"/>
      <c r="BM563" s="346"/>
      <c r="BN563" s="346"/>
      <c r="BO563" s="346"/>
      <c r="BP563" s="346"/>
      <c r="BQ563" s="346"/>
    </row>
    <row r="564" ht="15.75" customHeight="1">
      <c r="A564" s="346"/>
      <c r="B564" s="346"/>
      <c r="C564" s="346"/>
      <c r="D564" s="346"/>
      <c r="E564" s="346"/>
      <c r="F564" s="346"/>
      <c r="G564" s="346"/>
      <c r="H564" s="346"/>
      <c r="I564" s="346"/>
      <c r="J564" s="346"/>
      <c r="K564" s="346"/>
      <c r="L564" s="346"/>
      <c r="M564" s="346"/>
      <c r="N564" s="346"/>
      <c r="O564" s="346"/>
      <c r="P564" s="346"/>
      <c r="Q564" s="346"/>
      <c r="R564" s="346"/>
      <c r="S564" s="346"/>
      <c r="T564" s="346"/>
      <c r="U564" s="346"/>
      <c r="V564" s="346"/>
      <c r="W564" s="346"/>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c r="AS564" s="346"/>
      <c r="AT564" s="346"/>
      <c r="AU564" s="346"/>
      <c r="AV564" s="346"/>
      <c r="AW564" s="346"/>
      <c r="AX564" s="346"/>
      <c r="AY564" s="346"/>
      <c r="AZ564" s="346"/>
      <c r="BA564" s="346"/>
      <c r="BB564" s="346"/>
      <c r="BC564" s="346"/>
      <c r="BD564" s="346"/>
      <c r="BE564" s="346"/>
      <c r="BF564" s="346"/>
      <c r="BG564" s="346"/>
      <c r="BH564" s="346"/>
      <c r="BI564" s="346"/>
      <c r="BJ564" s="346"/>
      <c r="BK564" s="346"/>
      <c r="BL564" s="346"/>
      <c r="BM564" s="346"/>
      <c r="BN564" s="346"/>
      <c r="BO564" s="346"/>
      <c r="BP564" s="346"/>
      <c r="BQ564" s="346"/>
    </row>
    <row r="565" ht="15.75" customHeight="1">
      <c r="A565" s="346"/>
      <c r="B565" s="346"/>
      <c r="C565" s="346"/>
      <c r="D565" s="346"/>
      <c r="E565" s="346"/>
      <c r="F565" s="346"/>
      <c r="G565" s="346"/>
      <c r="H565" s="346"/>
      <c r="I565" s="346"/>
      <c r="J565" s="346"/>
      <c r="K565" s="346"/>
      <c r="L565" s="346"/>
      <c r="M565" s="346"/>
      <c r="N565" s="346"/>
      <c r="O565" s="346"/>
      <c r="P565" s="346"/>
      <c r="Q565" s="346"/>
      <c r="R565" s="346"/>
      <c r="S565" s="346"/>
      <c r="T565" s="346"/>
      <c r="U565" s="346"/>
      <c r="V565" s="346"/>
      <c r="W565" s="346"/>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c r="AS565" s="346"/>
      <c r="AT565" s="346"/>
      <c r="AU565" s="346"/>
      <c r="AV565" s="346"/>
      <c r="AW565" s="346"/>
      <c r="AX565" s="346"/>
      <c r="AY565" s="346"/>
      <c r="AZ565" s="346"/>
      <c r="BA565" s="346"/>
      <c r="BB565" s="346"/>
      <c r="BC565" s="346"/>
      <c r="BD565" s="346"/>
      <c r="BE565" s="346"/>
      <c r="BF565" s="346"/>
      <c r="BG565" s="346"/>
      <c r="BH565" s="346"/>
      <c r="BI565" s="346"/>
      <c r="BJ565" s="346"/>
      <c r="BK565" s="346"/>
      <c r="BL565" s="346"/>
      <c r="BM565" s="346"/>
      <c r="BN565" s="346"/>
      <c r="BO565" s="346"/>
      <c r="BP565" s="346"/>
      <c r="BQ565" s="346"/>
    </row>
    <row r="566" ht="15.75" customHeight="1">
      <c r="A566" s="346"/>
      <c r="B566" s="346"/>
      <c r="C566" s="346"/>
      <c r="D566" s="346"/>
      <c r="E566" s="346"/>
      <c r="F566" s="346"/>
      <c r="G566" s="346"/>
      <c r="H566" s="346"/>
      <c r="I566" s="346"/>
      <c r="J566" s="346"/>
      <c r="K566" s="346"/>
      <c r="L566" s="346"/>
      <c r="M566" s="346"/>
      <c r="N566" s="346"/>
      <c r="O566" s="346"/>
      <c r="P566" s="346"/>
      <c r="Q566" s="346"/>
      <c r="R566" s="346"/>
      <c r="S566" s="346"/>
      <c r="T566" s="346"/>
      <c r="U566" s="346"/>
      <c r="V566" s="346"/>
      <c r="W566" s="346"/>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c r="AS566" s="346"/>
      <c r="AT566" s="346"/>
      <c r="AU566" s="346"/>
      <c r="AV566" s="346"/>
      <c r="AW566" s="346"/>
      <c r="AX566" s="346"/>
      <c r="AY566" s="346"/>
      <c r="AZ566" s="346"/>
      <c r="BA566" s="346"/>
      <c r="BB566" s="346"/>
      <c r="BC566" s="346"/>
      <c r="BD566" s="346"/>
      <c r="BE566" s="346"/>
      <c r="BF566" s="346"/>
      <c r="BG566" s="346"/>
      <c r="BH566" s="346"/>
      <c r="BI566" s="346"/>
      <c r="BJ566" s="346"/>
      <c r="BK566" s="346"/>
      <c r="BL566" s="346"/>
      <c r="BM566" s="346"/>
      <c r="BN566" s="346"/>
      <c r="BO566" s="346"/>
      <c r="BP566" s="346"/>
      <c r="BQ566" s="346"/>
    </row>
    <row r="567" ht="15.75" customHeight="1">
      <c r="A567" s="346"/>
      <c r="B567" s="346"/>
      <c r="C567" s="346"/>
      <c r="D567" s="346"/>
      <c r="E567" s="346"/>
      <c r="F567" s="346"/>
      <c r="G567" s="346"/>
      <c r="H567" s="346"/>
      <c r="I567" s="346"/>
      <c r="J567" s="346"/>
      <c r="K567" s="346"/>
      <c r="L567" s="346"/>
      <c r="M567" s="346"/>
      <c r="N567" s="346"/>
      <c r="O567" s="346"/>
      <c r="P567" s="346"/>
      <c r="Q567" s="346"/>
      <c r="R567" s="346"/>
      <c r="S567" s="346"/>
      <c r="T567" s="346"/>
      <c r="U567" s="346"/>
      <c r="V567" s="346"/>
      <c r="W567" s="346"/>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c r="AS567" s="346"/>
      <c r="AT567" s="346"/>
      <c r="AU567" s="346"/>
      <c r="AV567" s="346"/>
      <c r="AW567" s="346"/>
      <c r="AX567" s="346"/>
      <c r="AY567" s="346"/>
      <c r="AZ567" s="346"/>
      <c r="BA567" s="346"/>
      <c r="BB567" s="346"/>
      <c r="BC567" s="346"/>
      <c r="BD567" s="346"/>
      <c r="BE567" s="346"/>
      <c r="BF567" s="346"/>
      <c r="BG567" s="346"/>
      <c r="BH567" s="346"/>
      <c r="BI567" s="346"/>
      <c r="BJ567" s="346"/>
      <c r="BK567" s="346"/>
      <c r="BL567" s="346"/>
      <c r="BM567" s="346"/>
      <c r="BN567" s="346"/>
      <c r="BO567" s="346"/>
      <c r="BP567" s="346"/>
      <c r="BQ567" s="346"/>
    </row>
    <row r="568" ht="15.75" customHeight="1">
      <c r="A568" s="346"/>
      <c r="B568" s="346"/>
      <c r="C568" s="346"/>
      <c r="D568" s="346"/>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c r="AS568" s="346"/>
      <c r="AT568" s="346"/>
      <c r="AU568" s="346"/>
      <c r="AV568" s="346"/>
      <c r="AW568" s="346"/>
      <c r="AX568" s="346"/>
      <c r="AY568" s="346"/>
      <c r="AZ568" s="346"/>
      <c r="BA568" s="346"/>
      <c r="BB568" s="346"/>
      <c r="BC568" s="346"/>
      <c r="BD568" s="346"/>
      <c r="BE568" s="346"/>
      <c r="BF568" s="346"/>
      <c r="BG568" s="346"/>
      <c r="BH568" s="346"/>
      <c r="BI568" s="346"/>
      <c r="BJ568" s="346"/>
      <c r="BK568" s="346"/>
      <c r="BL568" s="346"/>
      <c r="BM568" s="346"/>
      <c r="BN568" s="346"/>
      <c r="BO568" s="346"/>
      <c r="BP568" s="346"/>
      <c r="BQ568" s="346"/>
    </row>
    <row r="569" ht="15.75" customHeight="1">
      <c r="A569" s="346"/>
      <c r="B569" s="346"/>
      <c r="C569" s="346"/>
      <c r="D569" s="346"/>
      <c r="E569" s="346"/>
      <c r="F569" s="346"/>
      <c r="G569" s="346"/>
      <c r="H569" s="346"/>
      <c r="I569" s="346"/>
      <c r="J569" s="346"/>
      <c r="K569" s="346"/>
      <c r="L569" s="346"/>
      <c r="M569" s="346"/>
      <c r="N569" s="346"/>
      <c r="O569" s="346"/>
      <c r="P569" s="346"/>
      <c r="Q569" s="346"/>
      <c r="R569" s="346"/>
      <c r="S569" s="346"/>
      <c r="T569" s="346"/>
      <c r="U569" s="346"/>
      <c r="V569" s="346"/>
      <c r="W569" s="346"/>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c r="AS569" s="346"/>
      <c r="AT569" s="346"/>
      <c r="AU569" s="346"/>
      <c r="AV569" s="346"/>
      <c r="AW569" s="346"/>
      <c r="AX569" s="346"/>
      <c r="AY569" s="346"/>
      <c r="AZ569" s="346"/>
      <c r="BA569" s="346"/>
      <c r="BB569" s="346"/>
      <c r="BC569" s="346"/>
      <c r="BD569" s="346"/>
      <c r="BE569" s="346"/>
      <c r="BF569" s="346"/>
      <c r="BG569" s="346"/>
      <c r="BH569" s="346"/>
      <c r="BI569" s="346"/>
      <c r="BJ569" s="346"/>
      <c r="BK569" s="346"/>
      <c r="BL569" s="346"/>
      <c r="BM569" s="346"/>
      <c r="BN569" s="346"/>
      <c r="BO569" s="346"/>
      <c r="BP569" s="346"/>
      <c r="BQ569" s="346"/>
    </row>
    <row r="570" ht="15.75" customHeight="1">
      <c r="A570" s="346"/>
      <c r="B570" s="346"/>
      <c r="C570" s="346"/>
      <c r="D570" s="346"/>
      <c r="E570" s="346"/>
      <c r="F570" s="346"/>
      <c r="G570" s="346"/>
      <c r="H570" s="346"/>
      <c r="I570" s="346"/>
      <c r="J570" s="346"/>
      <c r="K570" s="346"/>
      <c r="L570" s="346"/>
      <c r="M570" s="346"/>
      <c r="N570" s="346"/>
      <c r="O570" s="346"/>
      <c r="P570" s="346"/>
      <c r="Q570" s="346"/>
      <c r="R570" s="346"/>
      <c r="S570" s="346"/>
      <c r="T570" s="346"/>
      <c r="U570" s="346"/>
      <c r="V570" s="346"/>
      <c r="W570" s="346"/>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c r="AS570" s="346"/>
      <c r="AT570" s="346"/>
      <c r="AU570" s="346"/>
      <c r="AV570" s="346"/>
      <c r="AW570" s="346"/>
      <c r="AX570" s="346"/>
      <c r="AY570" s="346"/>
      <c r="AZ570" s="346"/>
      <c r="BA570" s="346"/>
      <c r="BB570" s="346"/>
      <c r="BC570" s="346"/>
      <c r="BD570" s="346"/>
      <c r="BE570" s="346"/>
      <c r="BF570" s="346"/>
      <c r="BG570" s="346"/>
      <c r="BH570" s="346"/>
      <c r="BI570" s="346"/>
      <c r="BJ570" s="346"/>
      <c r="BK570" s="346"/>
      <c r="BL570" s="346"/>
      <c r="BM570" s="346"/>
      <c r="BN570" s="346"/>
      <c r="BO570" s="346"/>
      <c r="BP570" s="346"/>
      <c r="BQ570" s="346"/>
    </row>
    <row r="571" ht="15.75" customHeight="1">
      <c r="A571" s="346"/>
      <c r="B571" s="346"/>
      <c r="C571" s="346"/>
      <c r="D571" s="346"/>
      <c r="E571" s="346"/>
      <c r="F571" s="346"/>
      <c r="G571" s="346"/>
      <c r="H571" s="346"/>
      <c r="I571" s="346"/>
      <c r="J571" s="346"/>
      <c r="K571" s="346"/>
      <c r="L571" s="346"/>
      <c r="M571" s="346"/>
      <c r="N571" s="346"/>
      <c r="O571" s="346"/>
      <c r="P571" s="346"/>
      <c r="Q571" s="346"/>
      <c r="R571" s="346"/>
      <c r="S571" s="346"/>
      <c r="T571" s="346"/>
      <c r="U571" s="346"/>
      <c r="V571" s="346"/>
      <c r="W571" s="346"/>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c r="AS571" s="346"/>
      <c r="AT571" s="346"/>
      <c r="AU571" s="346"/>
      <c r="AV571" s="346"/>
      <c r="AW571" s="346"/>
      <c r="AX571" s="346"/>
      <c r="AY571" s="346"/>
      <c r="AZ571" s="346"/>
      <c r="BA571" s="346"/>
      <c r="BB571" s="346"/>
      <c r="BC571" s="346"/>
      <c r="BD571" s="346"/>
      <c r="BE571" s="346"/>
      <c r="BF571" s="346"/>
      <c r="BG571" s="346"/>
      <c r="BH571" s="346"/>
      <c r="BI571" s="346"/>
      <c r="BJ571" s="346"/>
      <c r="BK571" s="346"/>
      <c r="BL571" s="346"/>
      <c r="BM571" s="346"/>
      <c r="BN571" s="346"/>
      <c r="BO571" s="346"/>
      <c r="BP571" s="346"/>
      <c r="BQ571" s="346"/>
    </row>
    <row r="572" ht="15.75" customHeight="1">
      <c r="A572" s="346"/>
      <c r="B572" s="346"/>
      <c r="C572" s="346"/>
      <c r="D572" s="346"/>
      <c r="E572" s="346"/>
      <c r="F572" s="346"/>
      <c r="G572" s="346"/>
      <c r="H572" s="346"/>
      <c r="I572" s="346"/>
      <c r="J572" s="346"/>
      <c r="K572" s="346"/>
      <c r="L572" s="346"/>
      <c r="M572" s="346"/>
      <c r="N572" s="346"/>
      <c r="O572" s="346"/>
      <c r="P572" s="346"/>
      <c r="Q572" s="346"/>
      <c r="R572" s="346"/>
      <c r="S572" s="346"/>
      <c r="T572" s="346"/>
      <c r="U572" s="346"/>
      <c r="V572" s="346"/>
      <c r="W572" s="346"/>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c r="AS572" s="346"/>
      <c r="AT572" s="346"/>
      <c r="AU572" s="346"/>
      <c r="AV572" s="346"/>
      <c r="AW572" s="346"/>
      <c r="AX572" s="346"/>
      <c r="AY572" s="346"/>
      <c r="AZ572" s="346"/>
      <c r="BA572" s="346"/>
      <c r="BB572" s="346"/>
      <c r="BC572" s="346"/>
      <c r="BD572" s="346"/>
      <c r="BE572" s="346"/>
      <c r="BF572" s="346"/>
      <c r="BG572" s="346"/>
      <c r="BH572" s="346"/>
      <c r="BI572" s="346"/>
      <c r="BJ572" s="346"/>
      <c r="BK572" s="346"/>
      <c r="BL572" s="346"/>
      <c r="BM572" s="346"/>
      <c r="BN572" s="346"/>
      <c r="BO572" s="346"/>
      <c r="BP572" s="346"/>
      <c r="BQ572" s="346"/>
    </row>
    <row r="573" ht="15.75" customHeight="1">
      <c r="A573" s="346"/>
      <c r="B573" s="346"/>
      <c r="C573" s="346"/>
      <c r="D573" s="346"/>
      <c r="E573" s="346"/>
      <c r="F573" s="346"/>
      <c r="G573" s="346"/>
      <c r="H573" s="346"/>
      <c r="I573" s="346"/>
      <c r="J573" s="346"/>
      <c r="K573" s="346"/>
      <c r="L573" s="346"/>
      <c r="M573" s="346"/>
      <c r="N573" s="346"/>
      <c r="O573" s="346"/>
      <c r="P573" s="346"/>
      <c r="Q573" s="346"/>
      <c r="R573" s="346"/>
      <c r="S573" s="346"/>
      <c r="T573" s="346"/>
      <c r="U573" s="346"/>
      <c r="V573" s="346"/>
      <c r="W573" s="346"/>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c r="AS573" s="346"/>
      <c r="AT573" s="346"/>
      <c r="AU573" s="346"/>
      <c r="AV573" s="346"/>
      <c r="AW573" s="346"/>
      <c r="AX573" s="346"/>
      <c r="AY573" s="346"/>
      <c r="AZ573" s="346"/>
      <c r="BA573" s="346"/>
      <c r="BB573" s="346"/>
      <c r="BC573" s="346"/>
      <c r="BD573" s="346"/>
      <c r="BE573" s="346"/>
      <c r="BF573" s="346"/>
      <c r="BG573" s="346"/>
      <c r="BH573" s="346"/>
      <c r="BI573" s="346"/>
      <c r="BJ573" s="346"/>
      <c r="BK573" s="346"/>
      <c r="BL573" s="346"/>
      <c r="BM573" s="346"/>
      <c r="BN573" s="346"/>
      <c r="BO573" s="346"/>
      <c r="BP573" s="346"/>
      <c r="BQ573" s="346"/>
    </row>
    <row r="574" ht="15.75" customHeight="1">
      <c r="A574" s="346"/>
      <c r="B574" s="346"/>
      <c r="C574" s="346"/>
      <c r="D574" s="346"/>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c r="AS574" s="346"/>
      <c r="AT574" s="346"/>
      <c r="AU574" s="346"/>
      <c r="AV574" s="346"/>
      <c r="AW574" s="346"/>
      <c r="AX574" s="346"/>
      <c r="AY574" s="346"/>
      <c r="AZ574" s="346"/>
      <c r="BA574" s="346"/>
      <c r="BB574" s="346"/>
      <c r="BC574" s="346"/>
      <c r="BD574" s="346"/>
      <c r="BE574" s="346"/>
      <c r="BF574" s="346"/>
      <c r="BG574" s="346"/>
      <c r="BH574" s="346"/>
      <c r="BI574" s="346"/>
      <c r="BJ574" s="346"/>
      <c r="BK574" s="346"/>
      <c r="BL574" s="346"/>
      <c r="BM574" s="346"/>
      <c r="BN574" s="346"/>
      <c r="BO574" s="346"/>
      <c r="BP574" s="346"/>
      <c r="BQ574" s="346"/>
    </row>
    <row r="575" ht="15.75" customHeight="1">
      <c r="A575" s="346"/>
      <c r="B575" s="346"/>
      <c r="C575" s="346"/>
      <c r="D575" s="346"/>
      <c r="E575" s="346"/>
      <c r="F575" s="346"/>
      <c r="G575" s="346"/>
      <c r="H575" s="346"/>
      <c r="I575" s="346"/>
      <c r="J575" s="346"/>
      <c r="K575" s="346"/>
      <c r="L575" s="346"/>
      <c r="M575" s="346"/>
      <c r="N575" s="346"/>
      <c r="O575" s="346"/>
      <c r="P575" s="346"/>
      <c r="Q575" s="346"/>
      <c r="R575" s="346"/>
      <c r="S575" s="346"/>
      <c r="T575" s="346"/>
      <c r="U575" s="346"/>
      <c r="V575" s="346"/>
      <c r="W575" s="346"/>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c r="AS575" s="346"/>
      <c r="AT575" s="346"/>
      <c r="AU575" s="346"/>
      <c r="AV575" s="346"/>
      <c r="AW575" s="346"/>
      <c r="AX575" s="346"/>
      <c r="AY575" s="346"/>
      <c r="AZ575" s="346"/>
      <c r="BA575" s="346"/>
      <c r="BB575" s="346"/>
      <c r="BC575" s="346"/>
      <c r="BD575" s="346"/>
      <c r="BE575" s="346"/>
      <c r="BF575" s="346"/>
      <c r="BG575" s="346"/>
      <c r="BH575" s="346"/>
      <c r="BI575" s="346"/>
      <c r="BJ575" s="346"/>
      <c r="BK575" s="346"/>
      <c r="BL575" s="346"/>
      <c r="BM575" s="346"/>
      <c r="BN575" s="346"/>
      <c r="BO575" s="346"/>
      <c r="BP575" s="346"/>
      <c r="BQ575" s="346"/>
    </row>
    <row r="576" ht="15.75" customHeight="1">
      <c r="A576" s="346"/>
      <c r="B576" s="346"/>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c r="AS576" s="346"/>
      <c r="AT576" s="346"/>
      <c r="AU576" s="346"/>
      <c r="AV576" s="346"/>
      <c r="AW576" s="346"/>
      <c r="AX576" s="346"/>
      <c r="AY576" s="346"/>
      <c r="AZ576" s="346"/>
      <c r="BA576" s="346"/>
      <c r="BB576" s="346"/>
      <c r="BC576" s="346"/>
      <c r="BD576" s="346"/>
      <c r="BE576" s="346"/>
      <c r="BF576" s="346"/>
      <c r="BG576" s="346"/>
      <c r="BH576" s="346"/>
      <c r="BI576" s="346"/>
      <c r="BJ576" s="346"/>
      <c r="BK576" s="346"/>
      <c r="BL576" s="346"/>
      <c r="BM576" s="346"/>
      <c r="BN576" s="346"/>
      <c r="BO576" s="346"/>
      <c r="BP576" s="346"/>
      <c r="BQ576" s="346"/>
    </row>
    <row r="577" ht="15.75" customHeight="1">
      <c r="A577" s="346"/>
      <c r="B577" s="346"/>
      <c r="C577" s="346"/>
      <c r="D577" s="346"/>
      <c r="E577" s="346"/>
      <c r="F577" s="346"/>
      <c r="G577" s="346"/>
      <c r="H577" s="346"/>
      <c r="I577" s="346"/>
      <c r="J577" s="346"/>
      <c r="K577" s="346"/>
      <c r="L577" s="346"/>
      <c r="M577" s="346"/>
      <c r="N577" s="346"/>
      <c r="O577" s="346"/>
      <c r="P577" s="346"/>
      <c r="Q577" s="346"/>
      <c r="R577" s="346"/>
      <c r="S577" s="346"/>
      <c r="T577" s="346"/>
      <c r="U577" s="346"/>
      <c r="V577" s="346"/>
      <c r="W577" s="346"/>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c r="AS577" s="346"/>
      <c r="AT577" s="346"/>
      <c r="AU577" s="346"/>
      <c r="AV577" s="346"/>
      <c r="AW577" s="346"/>
      <c r="AX577" s="346"/>
      <c r="AY577" s="346"/>
      <c r="AZ577" s="346"/>
      <c r="BA577" s="346"/>
      <c r="BB577" s="346"/>
      <c r="BC577" s="346"/>
      <c r="BD577" s="346"/>
      <c r="BE577" s="346"/>
      <c r="BF577" s="346"/>
      <c r="BG577" s="346"/>
      <c r="BH577" s="346"/>
      <c r="BI577" s="346"/>
      <c r="BJ577" s="346"/>
      <c r="BK577" s="346"/>
      <c r="BL577" s="346"/>
      <c r="BM577" s="346"/>
      <c r="BN577" s="346"/>
      <c r="BO577" s="346"/>
      <c r="BP577" s="346"/>
      <c r="BQ577" s="346"/>
    </row>
    <row r="578" ht="15.75" customHeight="1">
      <c r="A578" s="346"/>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c r="AS578" s="346"/>
      <c r="AT578" s="346"/>
      <c r="AU578" s="346"/>
      <c r="AV578" s="346"/>
      <c r="AW578" s="346"/>
      <c r="AX578" s="346"/>
      <c r="AY578" s="346"/>
      <c r="AZ578" s="346"/>
      <c r="BA578" s="346"/>
      <c r="BB578" s="346"/>
      <c r="BC578" s="346"/>
      <c r="BD578" s="346"/>
      <c r="BE578" s="346"/>
      <c r="BF578" s="346"/>
      <c r="BG578" s="346"/>
      <c r="BH578" s="346"/>
      <c r="BI578" s="346"/>
      <c r="BJ578" s="346"/>
      <c r="BK578" s="346"/>
      <c r="BL578" s="346"/>
      <c r="BM578" s="346"/>
      <c r="BN578" s="346"/>
      <c r="BO578" s="346"/>
      <c r="BP578" s="346"/>
      <c r="BQ578" s="346"/>
    </row>
    <row r="579" ht="15.75" customHeight="1">
      <c r="A579" s="346"/>
      <c r="B579" s="346"/>
      <c r="C579" s="346"/>
      <c r="D579" s="346"/>
      <c r="E579" s="346"/>
      <c r="F579" s="346"/>
      <c r="G579" s="346"/>
      <c r="H579" s="346"/>
      <c r="I579" s="346"/>
      <c r="J579" s="346"/>
      <c r="K579" s="346"/>
      <c r="L579" s="346"/>
      <c r="M579" s="346"/>
      <c r="N579" s="346"/>
      <c r="O579" s="346"/>
      <c r="P579" s="346"/>
      <c r="Q579" s="346"/>
      <c r="R579" s="346"/>
      <c r="S579" s="346"/>
      <c r="T579" s="346"/>
      <c r="U579" s="346"/>
      <c r="V579" s="346"/>
      <c r="W579" s="346"/>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c r="AS579" s="346"/>
      <c r="AT579" s="346"/>
      <c r="AU579" s="346"/>
      <c r="AV579" s="346"/>
      <c r="AW579" s="346"/>
      <c r="AX579" s="346"/>
      <c r="AY579" s="346"/>
      <c r="AZ579" s="346"/>
      <c r="BA579" s="346"/>
      <c r="BB579" s="346"/>
      <c r="BC579" s="346"/>
      <c r="BD579" s="346"/>
      <c r="BE579" s="346"/>
      <c r="BF579" s="346"/>
      <c r="BG579" s="346"/>
      <c r="BH579" s="346"/>
      <c r="BI579" s="346"/>
      <c r="BJ579" s="346"/>
      <c r="BK579" s="346"/>
      <c r="BL579" s="346"/>
      <c r="BM579" s="346"/>
      <c r="BN579" s="346"/>
      <c r="BO579" s="346"/>
      <c r="BP579" s="346"/>
      <c r="BQ579" s="346"/>
    </row>
    <row r="580" ht="15.75" customHeight="1">
      <c r="A580" s="346"/>
      <c r="B580" s="346"/>
      <c r="C580" s="346"/>
      <c r="D580" s="346"/>
      <c r="E580" s="346"/>
      <c r="F580" s="346"/>
      <c r="G580" s="346"/>
      <c r="H580" s="346"/>
      <c r="I580" s="346"/>
      <c r="J580" s="346"/>
      <c r="K580" s="346"/>
      <c r="L580" s="346"/>
      <c r="M580" s="346"/>
      <c r="N580" s="346"/>
      <c r="O580" s="346"/>
      <c r="P580" s="346"/>
      <c r="Q580" s="346"/>
      <c r="R580" s="346"/>
      <c r="S580" s="346"/>
      <c r="T580" s="346"/>
      <c r="U580" s="346"/>
      <c r="V580" s="346"/>
      <c r="W580" s="346"/>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c r="AS580" s="346"/>
      <c r="AT580" s="346"/>
      <c r="AU580" s="346"/>
      <c r="AV580" s="346"/>
      <c r="AW580" s="346"/>
      <c r="AX580" s="346"/>
      <c r="AY580" s="346"/>
      <c r="AZ580" s="346"/>
      <c r="BA580" s="346"/>
      <c r="BB580" s="346"/>
      <c r="BC580" s="346"/>
      <c r="BD580" s="346"/>
      <c r="BE580" s="346"/>
      <c r="BF580" s="346"/>
      <c r="BG580" s="346"/>
      <c r="BH580" s="346"/>
      <c r="BI580" s="346"/>
      <c r="BJ580" s="346"/>
      <c r="BK580" s="346"/>
      <c r="BL580" s="346"/>
      <c r="BM580" s="346"/>
      <c r="BN580" s="346"/>
      <c r="BO580" s="346"/>
      <c r="BP580" s="346"/>
      <c r="BQ580" s="346"/>
    </row>
    <row r="581" ht="15.75" customHeight="1">
      <c r="A581" s="346"/>
      <c r="B581" s="346"/>
      <c r="C581" s="346"/>
      <c r="D581" s="346"/>
      <c r="E581" s="346"/>
      <c r="F581" s="346"/>
      <c r="G581" s="346"/>
      <c r="H581" s="346"/>
      <c r="I581" s="346"/>
      <c r="J581" s="346"/>
      <c r="K581" s="346"/>
      <c r="L581" s="346"/>
      <c r="M581" s="346"/>
      <c r="N581" s="346"/>
      <c r="O581" s="346"/>
      <c r="P581" s="346"/>
      <c r="Q581" s="346"/>
      <c r="R581" s="346"/>
      <c r="S581" s="346"/>
      <c r="T581" s="346"/>
      <c r="U581" s="346"/>
      <c r="V581" s="346"/>
      <c r="W581" s="346"/>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c r="AS581" s="346"/>
      <c r="AT581" s="346"/>
      <c r="AU581" s="346"/>
      <c r="AV581" s="346"/>
      <c r="AW581" s="346"/>
      <c r="AX581" s="346"/>
      <c r="AY581" s="346"/>
      <c r="AZ581" s="346"/>
      <c r="BA581" s="346"/>
      <c r="BB581" s="346"/>
      <c r="BC581" s="346"/>
      <c r="BD581" s="346"/>
      <c r="BE581" s="346"/>
      <c r="BF581" s="346"/>
      <c r="BG581" s="346"/>
      <c r="BH581" s="346"/>
      <c r="BI581" s="346"/>
      <c r="BJ581" s="346"/>
      <c r="BK581" s="346"/>
      <c r="BL581" s="346"/>
      <c r="BM581" s="346"/>
      <c r="BN581" s="346"/>
      <c r="BO581" s="346"/>
      <c r="BP581" s="346"/>
      <c r="BQ581" s="346"/>
    </row>
    <row r="582" ht="15.75" customHeight="1">
      <c r="A582" s="346"/>
      <c r="B582" s="346"/>
      <c r="C582" s="346"/>
      <c r="D582" s="346"/>
      <c r="E582" s="346"/>
      <c r="F582" s="346"/>
      <c r="G582" s="346"/>
      <c r="H582" s="346"/>
      <c r="I582" s="346"/>
      <c r="J582" s="346"/>
      <c r="K582" s="346"/>
      <c r="L582" s="346"/>
      <c r="M582" s="346"/>
      <c r="N582" s="346"/>
      <c r="O582" s="346"/>
      <c r="P582" s="346"/>
      <c r="Q582" s="346"/>
      <c r="R582" s="346"/>
      <c r="S582" s="346"/>
      <c r="T582" s="346"/>
      <c r="U582" s="346"/>
      <c r="V582" s="346"/>
      <c r="W582" s="346"/>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c r="AS582" s="346"/>
      <c r="AT582" s="346"/>
      <c r="AU582" s="346"/>
      <c r="AV582" s="346"/>
      <c r="AW582" s="346"/>
      <c r="AX582" s="346"/>
      <c r="AY582" s="346"/>
      <c r="AZ582" s="346"/>
      <c r="BA582" s="346"/>
      <c r="BB582" s="346"/>
      <c r="BC582" s="346"/>
      <c r="BD582" s="346"/>
      <c r="BE582" s="346"/>
      <c r="BF582" s="346"/>
      <c r="BG582" s="346"/>
      <c r="BH582" s="346"/>
      <c r="BI582" s="346"/>
      <c r="BJ582" s="346"/>
      <c r="BK582" s="346"/>
      <c r="BL582" s="346"/>
      <c r="BM582" s="346"/>
      <c r="BN582" s="346"/>
      <c r="BO582" s="346"/>
      <c r="BP582" s="346"/>
      <c r="BQ582" s="346"/>
    </row>
    <row r="583" ht="15.75" customHeight="1">
      <c r="A583" s="346"/>
      <c r="B583" s="346"/>
      <c r="C583" s="346"/>
      <c r="D583" s="346"/>
      <c r="E583" s="346"/>
      <c r="F583" s="346"/>
      <c r="G583" s="346"/>
      <c r="H583" s="346"/>
      <c r="I583" s="346"/>
      <c r="J583" s="346"/>
      <c r="K583" s="346"/>
      <c r="L583" s="346"/>
      <c r="M583" s="346"/>
      <c r="N583" s="346"/>
      <c r="O583" s="346"/>
      <c r="P583" s="346"/>
      <c r="Q583" s="346"/>
      <c r="R583" s="346"/>
      <c r="S583" s="346"/>
      <c r="T583" s="346"/>
      <c r="U583" s="346"/>
      <c r="V583" s="346"/>
      <c r="W583" s="346"/>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c r="AS583" s="346"/>
      <c r="AT583" s="346"/>
      <c r="AU583" s="346"/>
      <c r="AV583" s="346"/>
      <c r="AW583" s="346"/>
      <c r="AX583" s="346"/>
      <c r="AY583" s="346"/>
      <c r="AZ583" s="346"/>
      <c r="BA583" s="346"/>
      <c r="BB583" s="346"/>
      <c r="BC583" s="346"/>
      <c r="BD583" s="346"/>
      <c r="BE583" s="346"/>
      <c r="BF583" s="346"/>
      <c r="BG583" s="346"/>
      <c r="BH583" s="346"/>
      <c r="BI583" s="346"/>
      <c r="BJ583" s="346"/>
      <c r="BK583" s="346"/>
      <c r="BL583" s="346"/>
      <c r="BM583" s="346"/>
      <c r="BN583" s="346"/>
      <c r="BO583" s="346"/>
      <c r="BP583" s="346"/>
      <c r="BQ583" s="346"/>
    </row>
    <row r="584" ht="15.75" customHeight="1">
      <c r="A584" s="346"/>
      <c r="B584" s="346"/>
      <c r="C584" s="346"/>
      <c r="D584" s="346"/>
      <c r="E584" s="346"/>
      <c r="F584" s="346"/>
      <c r="G584" s="346"/>
      <c r="H584" s="346"/>
      <c r="I584" s="346"/>
      <c r="J584" s="346"/>
      <c r="K584" s="346"/>
      <c r="L584" s="346"/>
      <c r="M584" s="346"/>
      <c r="N584" s="346"/>
      <c r="O584" s="346"/>
      <c r="P584" s="346"/>
      <c r="Q584" s="346"/>
      <c r="R584" s="346"/>
      <c r="S584" s="346"/>
      <c r="T584" s="346"/>
      <c r="U584" s="346"/>
      <c r="V584" s="346"/>
      <c r="W584" s="346"/>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c r="AS584" s="346"/>
      <c r="AT584" s="346"/>
      <c r="AU584" s="346"/>
      <c r="AV584" s="346"/>
      <c r="AW584" s="346"/>
      <c r="AX584" s="346"/>
      <c r="AY584" s="346"/>
      <c r="AZ584" s="346"/>
      <c r="BA584" s="346"/>
      <c r="BB584" s="346"/>
      <c r="BC584" s="346"/>
      <c r="BD584" s="346"/>
      <c r="BE584" s="346"/>
      <c r="BF584" s="346"/>
      <c r="BG584" s="346"/>
      <c r="BH584" s="346"/>
      <c r="BI584" s="346"/>
      <c r="BJ584" s="346"/>
      <c r="BK584" s="346"/>
      <c r="BL584" s="346"/>
      <c r="BM584" s="346"/>
      <c r="BN584" s="346"/>
      <c r="BO584" s="346"/>
      <c r="BP584" s="346"/>
      <c r="BQ584" s="346"/>
    </row>
    <row r="585" ht="15.75" customHeight="1">
      <c r="A585" s="346"/>
      <c r="B585" s="346"/>
      <c r="C585" s="346"/>
      <c r="D585" s="346"/>
      <c r="E585" s="346"/>
      <c r="F585" s="346"/>
      <c r="G585" s="346"/>
      <c r="H585" s="346"/>
      <c r="I585" s="346"/>
      <c r="J585" s="346"/>
      <c r="K585" s="346"/>
      <c r="L585" s="346"/>
      <c r="M585" s="346"/>
      <c r="N585" s="346"/>
      <c r="O585" s="346"/>
      <c r="P585" s="346"/>
      <c r="Q585" s="346"/>
      <c r="R585" s="346"/>
      <c r="S585" s="346"/>
      <c r="T585" s="346"/>
      <c r="U585" s="346"/>
      <c r="V585" s="346"/>
      <c r="W585" s="346"/>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c r="AS585" s="346"/>
      <c r="AT585" s="346"/>
      <c r="AU585" s="346"/>
      <c r="AV585" s="346"/>
      <c r="AW585" s="346"/>
      <c r="AX585" s="346"/>
      <c r="AY585" s="346"/>
      <c r="AZ585" s="346"/>
      <c r="BA585" s="346"/>
      <c r="BB585" s="346"/>
      <c r="BC585" s="346"/>
      <c r="BD585" s="346"/>
      <c r="BE585" s="346"/>
      <c r="BF585" s="346"/>
      <c r="BG585" s="346"/>
      <c r="BH585" s="346"/>
      <c r="BI585" s="346"/>
      <c r="BJ585" s="346"/>
      <c r="BK585" s="346"/>
      <c r="BL585" s="346"/>
      <c r="BM585" s="346"/>
      <c r="BN585" s="346"/>
      <c r="BO585" s="346"/>
      <c r="BP585" s="346"/>
      <c r="BQ585" s="346"/>
    </row>
    <row r="586" ht="15.75" customHeight="1">
      <c r="A586" s="346"/>
      <c r="B586" s="346"/>
      <c r="C586" s="346"/>
      <c r="D586" s="346"/>
      <c r="E586" s="346"/>
      <c r="F586" s="346"/>
      <c r="G586" s="346"/>
      <c r="H586" s="346"/>
      <c r="I586" s="346"/>
      <c r="J586" s="346"/>
      <c r="K586" s="346"/>
      <c r="L586" s="346"/>
      <c r="M586" s="346"/>
      <c r="N586" s="346"/>
      <c r="O586" s="346"/>
      <c r="P586" s="346"/>
      <c r="Q586" s="346"/>
      <c r="R586" s="346"/>
      <c r="S586" s="346"/>
      <c r="T586" s="346"/>
      <c r="U586" s="346"/>
      <c r="V586" s="346"/>
      <c r="W586" s="346"/>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c r="AS586" s="346"/>
      <c r="AT586" s="346"/>
      <c r="AU586" s="346"/>
      <c r="AV586" s="346"/>
      <c r="AW586" s="346"/>
      <c r="AX586" s="346"/>
      <c r="AY586" s="346"/>
      <c r="AZ586" s="346"/>
      <c r="BA586" s="346"/>
      <c r="BB586" s="346"/>
      <c r="BC586" s="346"/>
      <c r="BD586" s="346"/>
      <c r="BE586" s="346"/>
      <c r="BF586" s="346"/>
      <c r="BG586" s="346"/>
      <c r="BH586" s="346"/>
      <c r="BI586" s="346"/>
      <c r="BJ586" s="346"/>
      <c r="BK586" s="346"/>
      <c r="BL586" s="346"/>
      <c r="BM586" s="346"/>
      <c r="BN586" s="346"/>
      <c r="BO586" s="346"/>
      <c r="BP586" s="346"/>
      <c r="BQ586" s="346"/>
    </row>
    <row r="587" ht="15.75" customHeight="1">
      <c r="A587" s="346"/>
      <c r="B587" s="346"/>
      <c r="C587" s="346"/>
      <c r="D587" s="346"/>
      <c r="E587" s="346"/>
      <c r="F587" s="346"/>
      <c r="G587" s="346"/>
      <c r="H587" s="346"/>
      <c r="I587" s="346"/>
      <c r="J587" s="346"/>
      <c r="K587" s="346"/>
      <c r="L587" s="346"/>
      <c r="M587" s="346"/>
      <c r="N587" s="346"/>
      <c r="O587" s="346"/>
      <c r="P587" s="346"/>
      <c r="Q587" s="346"/>
      <c r="R587" s="346"/>
      <c r="S587" s="346"/>
      <c r="T587" s="346"/>
      <c r="U587" s="346"/>
      <c r="V587" s="346"/>
      <c r="W587" s="346"/>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c r="AS587" s="346"/>
      <c r="AT587" s="346"/>
      <c r="AU587" s="346"/>
      <c r="AV587" s="346"/>
      <c r="AW587" s="346"/>
      <c r="AX587" s="346"/>
      <c r="AY587" s="346"/>
      <c r="AZ587" s="346"/>
      <c r="BA587" s="346"/>
      <c r="BB587" s="346"/>
      <c r="BC587" s="346"/>
      <c r="BD587" s="346"/>
      <c r="BE587" s="346"/>
      <c r="BF587" s="346"/>
      <c r="BG587" s="346"/>
      <c r="BH587" s="346"/>
      <c r="BI587" s="346"/>
      <c r="BJ587" s="346"/>
      <c r="BK587" s="346"/>
      <c r="BL587" s="346"/>
      <c r="BM587" s="346"/>
      <c r="BN587" s="346"/>
      <c r="BO587" s="346"/>
      <c r="BP587" s="346"/>
      <c r="BQ587" s="346"/>
    </row>
    <row r="588" ht="15.75" customHeight="1">
      <c r="A588" s="346"/>
      <c r="B588" s="346"/>
      <c r="C588" s="346"/>
      <c r="D588" s="346"/>
      <c r="E588" s="346"/>
      <c r="F588" s="346"/>
      <c r="G588" s="346"/>
      <c r="H588" s="346"/>
      <c r="I588" s="346"/>
      <c r="J588" s="346"/>
      <c r="K588" s="346"/>
      <c r="L588" s="346"/>
      <c r="M588" s="346"/>
      <c r="N588" s="346"/>
      <c r="O588" s="346"/>
      <c r="P588" s="346"/>
      <c r="Q588" s="346"/>
      <c r="R588" s="346"/>
      <c r="S588" s="346"/>
      <c r="T588" s="346"/>
      <c r="U588" s="346"/>
      <c r="V588" s="346"/>
      <c r="W588" s="346"/>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c r="AS588" s="346"/>
      <c r="AT588" s="346"/>
      <c r="AU588" s="346"/>
      <c r="AV588" s="346"/>
      <c r="AW588" s="346"/>
      <c r="AX588" s="346"/>
      <c r="AY588" s="346"/>
      <c r="AZ588" s="346"/>
      <c r="BA588" s="346"/>
      <c r="BB588" s="346"/>
      <c r="BC588" s="346"/>
      <c r="BD588" s="346"/>
      <c r="BE588" s="346"/>
      <c r="BF588" s="346"/>
      <c r="BG588" s="346"/>
      <c r="BH588" s="346"/>
      <c r="BI588" s="346"/>
      <c r="BJ588" s="346"/>
      <c r="BK588" s="346"/>
      <c r="BL588" s="346"/>
      <c r="BM588" s="346"/>
      <c r="BN588" s="346"/>
      <c r="BO588" s="346"/>
      <c r="BP588" s="346"/>
      <c r="BQ588" s="346"/>
    </row>
    <row r="589" ht="15.75" customHeight="1">
      <c r="A589" s="346"/>
      <c r="B589" s="346"/>
      <c r="C589" s="346"/>
      <c r="D589" s="346"/>
      <c r="E589" s="346"/>
      <c r="F589" s="346"/>
      <c r="G589" s="346"/>
      <c r="H589" s="346"/>
      <c r="I589" s="346"/>
      <c r="J589" s="346"/>
      <c r="K589" s="346"/>
      <c r="L589" s="346"/>
      <c r="M589" s="346"/>
      <c r="N589" s="346"/>
      <c r="O589" s="346"/>
      <c r="P589" s="346"/>
      <c r="Q589" s="346"/>
      <c r="R589" s="346"/>
      <c r="S589" s="346"/>
      <c r="T589" s="346"/>
      <c r="U589" s="346"/>
      <c r="V589" s="346"/>
      <c r="W589" s="346"/>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c r="AS589" s="346"/>
      <c r="AT589" s="346"/>
      <c r="AU589" s="346"/>
      <c r="AV589" s="346"/>
      <c r="AW589" s="346"/>
      <c r="AX589" s="346"/>
      <c r="AY589" s="346"/>
      <c r="AZ589" s="346"/>
      <c r="BA589" s="346"/>
      <c r="BB589" s="346"/>
      <c r="BC589" s="346"/>
      <c r="BD589" s="346"/>
      <c r="BE589" s="346"/>
      <c r="BF589" s="346"/>
      <c r="BG589" s="346"/>
      <c r="BH589" s="346"/>
      <c r="BI589" s="346"/>
      <c r="BJ589" s="346"/>
      <c r="BK589" s="346"/>
      <c r="BL589" s="346"/>
      <c r="BM589" s="346"/>
      <c r="BN589" s="346"/>
      <c r="BO589" s="346"/>
      <c r="BP589" s="346"/>
      <c r="BQ589" s="346"/>
    </row>
    <row r="590" ht="15.75" customHeight="1">
      <c r="A590" s="346"/>
      <c r="B590" s="346"/>
      <c r="C590" s="346"/>
      <c r="D590" s="346"/>
      <c r="E590" s="346"/>
      <c r="F590" s="346"/>
      <c r="G590" s="346"/>
      <c r="H590" s="346"/>
      <c r="I590" s="346"/>
      <c r="J590" s="346"/>
      <c r="K590" s="346"/>
      <c r="L590" s="346"/>
      <c r="M590" s="346"/>
      <c r="N590" s="346"/>
      <c r="O590" s="346"/>
      <c r="P590" s="346"/>
      <c r="Q590" s="346"/>
      <c r="R590" s="346"/>
      <c r="S590" s="346"/>
      <c r="T590" s="346"/>
      <c r="U590" s="346"/>
      <c r="V590" s="346"/>
      <c r="W590" s="346"/>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c r="AS590" s="346"/>
      <c r="AT590" s="346"/>
      <c r="AU590" s="346"/>
      <c r="AV590" s="346"/>
      <c r="AW590" s="346"/>
      <c r="AX590" s="346"/>
      <c r="AY590" s="346"/>
      <c r="AZ590" s="346"/>
      <c r="BA590" s="346"/>
      <c r="BB590" s="346"/>
      <c r="BC590" s="346"/>
      <c r="BD590" s="346"/>
      <c r="BE590" s="346"/>
      <c r="BF590" s="346"/>
      <c r="BG590" s="346"/>
      <c r="BH590" s="346"/>
      <c r="BI590" s="346"/>
      <c r="BJ590" s="346"/>
      <c r="BK590" s="346"/>
      <c r="BL590" s="346"/>
      <c r="BM590" s="346"/>
      <c r="BN590" s="346"/>
      <c r="BO590" s="346"/>
      <c r="BP590" s="346"/>
      <c r="BQ590" s="346"/>
    </row>
    <row r="591" ht="15.75" customHeight="1">
      <c r="A591" s="346"/>
      <c r="B591" s="346"/>
      <c r="C591" s="346"/>
      <c r="D591" s="346"/>
      <c r="E591" s="346"/>
      <c r="F591" s="346"/>
      <c r="G591" s="346"/>
      <c r="H591" s="346"/>
      <c r="I591" s="346"/>
      <c r="J591" s="346"/>
      <c r="K591" s="346"/>
      <c r="L591" s="346"/>
      <c r="M591" s="346"/>
      <c r="N591" s="346"/>
      <c r="O591" s="346"/>
      <c r="P591" s="346"/>
      <c r="Q591" s="346"/>
      <c r="R591" s="346"/>
      <c r="S591" s="346"/>
      <c r="T591" s="346"/>
      <c r="U591" s="346"/>
      <c r="V591" s="346"/>
      <c r="W591" s="346"/>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c r="AS591" s="346"/>
      <c r="AT591" s="346"/>
      <c r="AU591" s="346"/>
      <c r="AV591" s="346"/>
      <c r="AW591" s="346"/>
      <c r="AX591" s="346"/>
      <c r="AY591" s="346"/>
      <c r="AZ591" s="346"/>
      <c r="BA591" s="346"/>
      <c r="BB591" s="346"/>
      <c r="BC591" s="346"/>
      <c r="BD591" s="346"/>
      <c r="BE591" s="346"/>
      <c r="BF591" s="346"/>
      <c r="BG591" s="346"/>
      <c r="BH591" s="346"/>
      <c r="BI591" s="346"/>
      <c r="BJ591" s="346"/>
      <c r="BK591" s="346"/>
      <c r="BL591" s="346"/>
      <c r="BM591" s="346"/>
      <c r="BN591" s="346"/>
      <c r="BO591" s="346"/>
      <c r="BP591" s="346"/>
      <c r="BQ591" s="346"/>
    </row>
    <row r="592" ht="15.75" customHeight="1">
      <c r="A592" s="346"/>
      <c r="B592" s="346"/>
      <c r="C592" s="346"/>
      <c r="D592" s="346"/>
      <c r="E592" s="346"/>
      <c r="F592" s="346"/>
      <c r="G592" s="346"/>
      <c r="H592" s="346"/>
      <c r="I592" s="346"/>
      <c r="J592" s="346"/>
      <c r="K592" s="346"/>
      <c r="L592" s="346"/>
      <c r="M592" s="346"/>
      <c r="N592" s="346"/>
      <c r="O592" s="346"/>
      <c r="P592" s="346"/>
      <c r="Q592" s="346"/>
      <c r="R592" s="346"/>
      <c r="S592" s="346"/>
      <c r="T592" s="346"/>
      <c r="U592" s="346"/>
      <c r="V592" s="346"/>
      <c r="W592" s="346"/>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c r="AS592" s="346"/>
      <c r="AT592" s="346"/>
      <c r="AU592" s="346"/>
      <c r="AV592" s="346"/>
      <c r="AW592" s="346"/>
      <c r="AX592" s="346"/>
      <c r="AY592" s="346"/>
      <c r="AZ592" s="346"/>
      <c r="BA592" s="346"/>
      <c r="BB592" s="346"/>
      <c r="BC592" s="346"/>
      <c r="BD592" s="346"/>
      <c r="BE592" s="346"/>
      <c r="BF592" s="346"/>
      <c r="BG592" s="346"/>
      <c r="BH592" s="346"/>
      <c r="BI592" s="346"/>
      <c r="BJ592" s="346"/>
      <c r="BK592" s="346"/>
      <c r="BL592" s="346"/>
      <c r="BM592" s="346"/>
      <c r="BN592" s="346"/>
      <c r="BO592" s="346"/>
      <c r="BP592" s="346"/>
      <c r="BQ592" s="346"/>
    </row>
    <row r="593" ht="15.75" customHeight="1">
      <c r="A593" s="346"/>
      <c r="B593" s="346"/>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c r="AS593" s="346"/>
      <c r="AT593" s="346"/>
      <c r="AU593" s="346"/>
      <c r="AV593" s="346"/>
      <c r="AW593" s="346"/>
      <c r="AX593" s="346"/>
      <c r="AY593" s="346"/>
      <c r="AZ593" s="346"/>
      <c r="BA593" s="346"/>
      <c r="BB593" s="346"/>
      <c r="BC593" s="346"/>
      <c r="BD593" s="346"/>
      <c r="BE593" s="346"/>
      <c r="BF593" s="346"/>
      <c r="BG593" s="346"/>
      <c r="BH593" s="346"/>
      <c r="BI593" s="346"/>
      <c r="BJ593" s="346"/>
      <c r="BK593" s="346"/>
      <c r="BL593" s="346"/>
      <c r="BM593" s="346"/>
      <c r="BN593" s="346"/>
      <c r="BO593" s="346"/>
      <c r="BP593" s="346"/>
      <c r="BQ593" s="346"/>
    </row>
    <row r="594" ht="15.75" customHeight="1">
      <c r="A594" s="346"/>
      <c r="B594" s="346"/>
      <c r="C594" s="346"/>
      <c r="D594" s="346"/>
      <c r="E594" s="346"/>
      <c r="F594" s="346"/>
      <c r="G594" s="346"/>
      <c r="H594" s="346"/>
      <c r="I594" s="346"/>
      <c r="J594" s="346"/>
      <c r="K594" s="346"/>
      <c r="L594" s="346"/>
      <c r="M594" s="346"/>
      <c r="N594" s="346"/>
      <c r="O594" s="346"/>
      <c r="P594" s="346"/>
      <c r="Q594" s="346"/>
      <c r="R594" s="346"/>
      <c r="S594" s="346"/>
      <c r="T594" s="346"/>
      <c r="U594" s="346"/>
      <c r="V594" s="346"/>
      <c r="W594" s="346"/>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c r="AS594" s="346"/>
      <c r="AT594" s="346"/>
      <c r="AU594" s="346"/>
      <c r="AV594" s="346"/>
      <c r="AW594" s="346"/>
      <c r="AX594" s="346"/>
      <c r="AY594" s="346"/>
      <c r="AZ594" s="346"/>
      <c r="BA594" s="346"/>
      <c r="BB594" s="346"/>
      <c r="BC594" s="346"/>
      <c r="BD594" s="346"/>
      <c r="BE594" s="346"/>
      <c r="BF594" s="346"/>
      <c r="BG594" s="346"/>
      <c r="BH594" s="346"/>
      <c r="BI594" s="346"/>
      <c r="BJ594" s="346"/>
      <c r="BK594" s="346"/>
      <c r="BL594" s="346"/>
      <c r="BM594" s="346"/>
      <c r="BN594" s="346"/>
      <c r="BO594" s="346"/>
      <c r="BP594" s="346"/>
      <c r="BQ594" s="346"/>
    </row>
    <row r="595" ht="15.75" customHeight="1">
      <c r="A595" s="346"/>
      <c r="B595" s="346"/>
      <c r="C595" s="346"/>
      <c r="D595" s="346"/>
      <c r="E595" s="346"/>
      <c r="F595" s="346"/>
      <c r="G595" s="346"/>
      <c r="H595" s="346"/>
      <c r="I595" s="346"/>
      <c r="J595" s="346"/>
      <c r="K595" s="346"/>
      <c r="L595" s="346"/>
      <c r="M595" s="346"/>
      <c r="N595" s="346"/>
      <c r="O595" s="346"/>
      <c r="P595" s="346"/>
      <c r="Q595" s="346"/>
      <c r="R595" s="346"/>
      <c r="S595" s="346"/>
      <c r="T595" s="346"/>
      <c r="U595" s="346"/>
      <c r="V595" s="346"/>
      <c r="W595" s="346"/>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c r="AS595" s="346"/>
      <c r="AT595" s="346"/>
      <c r="AU595" s="346"/>
      <c r="AV595" s="346"/>
      <c r="AW595" s="346"/>
      <c r="AX595" s="346"/>
      <c r="AY595" s="346"/>
      <c r="AZ595" s="346"/>
      <c r="BA595" s="346"/>
      <c r="BB595" s="346"/>
      <c r="BC595" s="346"/>
      <c r="BD595" s="346"/>
      <c r="BE595" s="346"/>
      <c r="BF595" s="346"/>
      <c r="BG595" s="346"/>
      <c r="BH595" s="346"/>
      <c r="BI595" s="346"/>
      <c r="BJ595" s="346"/>
      <c r="BK595" s="346"/>
      <c r="BL595" s="346"/>
      <c r="BM595" s="346"/>
      <c r="BN595" s="346"/>
      <c r="BO595" s="346"/>
      <c r="BP595" s="346"/>
      <c r="BQ595" s="346"/>
    </row>
    <row r="596" ht="15.75" customHeight="1">
      <c r="A596" s="346"/>
      <c r="B596" s="346"/>
      <c r="C596" s="346"/>
      <c r="D596" s="346"/>
      <c r="E596" s="346"/>
      <c r="F596" s="346"/>
      <c r="G596" s="346"/>
      <c r="H596" s="346"/>
      <c r="I596" s="346"/>
      <c r="J596" s="346"/>
      <c r="K596" s="346"/>
      <c r="L596" s="346"/>
      <c r="M596" s="346"/>
      <c r="N596" s="346"/>
      <c r="O596" s="346"/>
      <c r="P596" s="346"/>
      <c r="Q596" s="346"/>
      <c r="R596" s="346"/>
      <c r="S596" s="346"/>
      <c r="T596" s="346"/>
      <c r="U596" s="346"/>
      <c r="V596" s="346"/>
      <c r="W596" s="346"/>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c r="AS596" s="346"/>
      <c r="AT596" s="346"/>
      <c r="AU596" s="346"/>
      <c r="AV596" s="346"/>
      <c r="AW596" s="346"/>
      <c r="AX596" s="346"/>
      <c r="AY596" s="346"/>
      <c r="AZ596" s="346"/>
      <c r="BA596" s="346"/>
      <c r="BB596" s="346"/>
      <c r="BC596" s="346"/>
      <c r="BD596" s="346"/>
      <c r="BE596" s="346"/>
      <c r="BF596" s="346"/>
      <c r="BG596" s="346"/>
      <c r="BH596" s="346"/>
      <c r="BI596" s="346"/>
      <c r="BJ596" s="346"/>
      <c r="BK596" s="346"/>
      <c r="BL596" s="346"/>
      <c r="BM596" s="346"/>
      <c r="BN596" s="346"/>
      <c r="BO596" s="346"/>
      <c r="BP596" s="346"/>
      <c r="BQ596" s="346"/>
    </row>
    <row r="597" ht="15.75" customHeight="1">
      <c r="A597" s="346"/>
      <c r="B597" s="346"/>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c r="AS597" s="346"/>
      <c r="AT597" s="346"/>
      <c r="AU597" s="346"/>
      <c r="AV597" s="346"/>
      <c r="AW597" s="346"/>
      <c r="AX597" s="346"/>
      <c r="AY597" s="346"/>
      <c r="AZ597" s="346"/>
      <c r="BA597" s="346"/>
      <c r="BB597" s="346"/>
      <c r="BC597" s="346"/>
      <c r="BD597" s="346"/>
      <c r="BE597" s="346"/>
      <c r="BF597" s="346"/>
      <c r="BG597" s="346"/>
      <c r="BH597" s="346"/>
      <c r="BI597" s="346"/>
      <c r="BJ597" s="346"/>
      <c r="BK597" s="346"/>
      <c r="BL597" s="346"/>
      <c r="BM597" s="346"/>
      <c r="BN597" s="346"/>
      <c r="BO597" s="346"/>
      <c r="BP597" s="346"/>
      <c r="BQ597" s="346"/>
    </row>
    <row r="598" ht="15.75" customHeight="1">
      <c r="A598" s="346"/>
      <c r="B598" s="346"/>
      <c r="C598" s="346"/>
      <c r="D598" s="346"/>
      <c r="E598" s="346"/>
      <c r="F598" s="346"/>
      <c r="G598" s="346"/>
      <c r="H598" s="346"/>
      <c r="I598" s="346"/>
      <c r="J598" s="346"/>
      <c r="K598" s="346"/>
      <c r="L598" s="346"/>
      <c r="M598" s="346"/>
      <c r="N598" s="346"/>
      <c r="O598" s="346"/>
      <c r="P598" s="346"/>
      <c r="Q598" s="346"/>
      <c r="R598" s="346"/>
      <c r="S598" s="346"/>
      <c r="T598" s="346"/>
      <c r="U598" s="346"/>
      <c r="V598" s="346"/>
      <c r="W598" s="346"/>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c r="AS598" s="346"/>
      <c r="AT598" s="346"/>
      <c r="AU598" s="346"/>
      <c r="AV598" s="346"/>
      <c r="AW598" s="346"/>
      <c r="AX598" s="346"/>
      <c r="AY598" s="346"/>
      <c r="AZ598" s="346"/>
      <c r="BA598" s="346"/>
      <c r="BB598" s="346"/>
      <c r="BC598" s="346"/>
      <c r="BD598" s="346"/>
      <c r="BE598" s="346"/>
      <c r="BF598" s="346"/>
      <c r="BG598" s="346"/>
      <c r="BH598" s="346"/>
      <c r="BI598" s="346"/>
      <c r="BJ598" s="346"/>
      <c r="BK598" s="346"/>
      <c r="BL598" s="346"/>
      <c r="BM598" s="346"/>
      <c r="BN598" s="346"/>
      <c r="BO598" s="346"/>
      <c r="BP598" s="346"/>
      <c r="BQ598" s="346"/>
    </row>
    <row r="599" ht="15.75" customHeight="1">
      <c r="A599" s="346"/>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c r="AS599" s="346"/>
      <c r="AT599" s="346"/>
      <c r="AU599" s="346"/>
      <c r="AV599" s="346"/>
      <c r="AW599" s="346"/>
      <c r="AX599" s="346"/>
      <c r="AY599" s="346"/>
      <c r="AZ599" s="346"/>
      <c r="BA599" s="346"/>
      <c r="BB599" s="346"/>
      <c r="BC599" s="346"/>
      <c r="BD599" s="346"/>
      <c r="BE599" s="346"/>
      <c r="BF599" s="346"/>
      <c r="BG599" s="346"/>
      <c r="BH599" s="346"/>
      <c r="BI599" s="346"/>
      <c r="BJ599" s="346"/>
      <c r="BK599" s="346"/>
      <c r="BL599" s="346"/>
      <c r="BM599" s="346"/>
      <c r="BN599" s="346"/>
      <c r="BO599" s="346"/>
      <c r="BP599" s="346"/>
      <c r="BQ599" s="346"/>
    </row>
    <row r="600" ht="15.75" customHeight="1">
      <c r="A600" s="346"/>
      <c r="B600" s="346"/>
      <c r="C600" s="346"/>
      <c r="D600" s="346"/>
      <c r="E600" s="346"/>
      <c r="F600" s="346"/>
      <c r="G600" s="346"/>
      <c r="H600" s="346"/>
      <c r="I600" s="346"/>
      <c r="J600" s="346"/>
      <c r="K600" s="346"/>
      <c r="L600" s="346"/>
      <c r="M600" s="346"/>
      <c r="N600" s="346"/>
      <c r="O600" s="346"/>
      <c r="P600" s="346"/>
      <c r="Q600" s="346"/>
      <c r="R600" s="346"/>
      <c r="S600" s="346"/>
      <c r="T600" s="346"/>
      <c r="U600" s="346"/>
      <c r="V600" s="346"/>
      <c r="W600" s="346"/>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c r="AS600" s="346"/>
      <c r="AT600" s="346"/>
      <c r="AU600" s="346"/>
      <c r="AV600" s="346"/>
      <c r="AW600" s="346"/>
      <c r="AX600" s="346"/>
      <c r="AY600" s="346"/>
      <c r="AZ600" s="346"/>
      <c r="BA600" s="346"/>
      <c r="BB600" s="346"/>
      <c r="BC600" s="346"/>
      <c r="BD600" s="346"/>
      <c r="BE600" s="346"/>
      <c r="BF600" s="346"/>
      <c r="BG600" s="346"/>
      <c r="BH600" s="346"/>
      <c r="BI600" s="346"/>
      <c r="BJ600" s="346"/>
      <c r="BK600" s="346"/>
      <c r="BL600" s="346"/>
      <c r="BM600" s="346"/>
      <c r="BN600" s="346"/>
      <c r="BO600" s="346"/>
      <c r="BP600" s="346"/>
      <c r="BQ600" s="346"/>
    </row>
    <row r="601" ht="15.75" customHeight="1">
      <c r="A601" s="346"/>
      <c r="B601" s="346"/>
      <c r="C601" s="346"/>
      <c r="D601" s="346"/>
      <c r="E601" s="346"/>
      <c r="F601" s="346"/>
      <c r="G601" s="346"/>
      <c r="H601" s="346"/>
      <c r="I601" s="346"/>
      <c r="J601" s="346"/>
      <c r="K601" s="346"/>
      <c r="L601" s="346"/>
      <c r="M601" s="346"/>
      <c r="N601" s="346"/>
      <c r="O601" s="346"/>
      <c r="P601" s="346"/>
      <c r="Q601" s="346"/>
      <c r="R601" s="346"/>
      <c r="S601" s="346"/>
      <c r="T601" s="346"/>
      <c r="U601" s="346"/>
      <c r="V601" s="346"/>
      <c r="W601" s="346"/>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c r="AS601" s="346"/>
      <c r="AT601" s="346"/>
      <c r="AU601" s="346"/>
      <c r="AV601" s="346"/>
      <c r="AW601" s="346"/>
      <c r="AX601" s="346"/>
      <c r="AY601" s="346"/>
      <c r="AZ601" s="346"/>
      <c r="BA601" s="346"/>
      <c r="BB601" s="346"/>
      <c r="BC601" s="346"/>
      <c r="BD601" s="346"/>
      <c r="BE601" s="346"/>
      <c r="BF601" s="346"/>
      <c r="BG601" s="346"/>
      <c r="BH601" s="346"/>
      <c r="BI601" s="346"/>
      <c r="BJ601" s="346"/>
      <c r="BK601" s="346"/>
      <c r="BL601" s="346"/>
      <c r="BM601" s="346"/>
      <c r="BN601" s="346"/>
      <c r="BO601" s="346"/>
      <c r="BP601" s="346"/>
      <c r="BQ601" s="346"/>
    </row>
    <row r="602" ht="15.75" customHeight="1">
      <c r="A602" s="346"/>
      <c r="B602" s="346"/>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c r="AS602" s="346"/>
      <c r="AT602" s="346"/>
      <c r="AU602" s="346"/>
      <c r="AV602" s="346"/>
      <c r="AW602" s="346"/>
      <c r="AX602" s="346"/>
      <c r="AY602" s="346"/>
      <c r="AZ602" s="346"/>
      <c r="BA602" s="346"/>
      <c r="BB602" s="346"/>
      <c r="BC602" s="346"/>
      <c r="BD602" s="346"/>
      <c r="BE602" s="346"/>
      <c r="BF602" s="346"/>
      <c r="BG602" s="346"/>
      <c r="BH602" s="346"/>
      <c r="BI602" s="346"/>
      <c r="BJ602" s="346"/>
      <c r="BK602" s="346"/>
      <c r="BL602" s="346"/>
      <c r="BM602" s="346"/>
      <c r="BN602" s="346"/>
      <c r="BO602" s="346"/>
      <c r="BP602" s="346"/>
      <c r="BQ602" s="346"/>
    </row>
    <row r="603" ht="15.75" customHeight="1">
      <c r="A603" s="346"/>
      <c r="B603" s="346"/>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c r="AS603" s="346"/>
      <c r="AT603" s="346"/>
      <c r="AU603" s="346"/>
      <c r="AV603" s="346"/>
      <c r="AW603" s="346"/>
      <c r="AX603" s="346"/>
      <c r="AY603" s="346"/>
      <c r="AZ603" s="346"/>
      <c r="BA603" s="346"/>
      <c r="BB603" s="346"/>
      <c r="BC603" s="346"/>
      <c r="BD603" s="346"/>
      <c r="BE603" s="346"/>
      <c r="BF603" s="346"/>
      <c r="BG603" s="346"/>
      <c r="BH603" s="346"/>
      <c r="BI603" s="346"/>
      <c r="BJ603" s="346"/>
      <c r="BK603" s="346"/>
      <c r="BL603" s="346"/>
      <c r="BM603" s="346"/>
      <c r="BN603" s="346"/>
      <c r="BO603" s="346"/>
      <c r="BP603" s="346"/>
      <c r="BQ603" s="346"/>
    </row>
    <row r="604" ht="15.75" customHeight="1">
      <c r="A604" s="346"/>
      <c r="B604" s="346"/>
      <c r="C604" s="346"/>
      <c r="D604" s="346"/>
      <c r="E604" s="346"/>
      <c r="F604" s="346"/>
      <c r="G604" s="346"/>
      <c r="H604" s="346"/>
      <c r="I604" s="346"/>
      <c r="J604" s="346"/>
      <c r="K604" s="346"/>
      <c r="L604" s="346"/>
      <c r="M604" s="346"/>
      <c r="N604" s="346"/>
      <c r="O604" s="346"/>
      <c r="P604" s="346"/>
      <c r="Q604" s="346"/>
      <c r="R604" s="346"/>
      <c r="S604" s="346"/>
      <c r="T604" s="346"/>
      <c r="U604" s="346"/>
      <c r="V604" s="346"/>
      <c r="W604" s="346"/>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c r="AS604" s="346"/>
      <c r="AT604" s="346"/>
      <c r="AU604" s="346"/>
      <c r="AV604" s="346"/>
      <c r="AW604" s="346"/>
      <c r="AX604" s="346"/>
      <c r="AY604" s="346"/>
      <c r="AZ604" s="346"/>
      <c r="BA604" s="346"/>
      <c r="BB604" s="346"/>
      <c r="BC604" s="346"/>
      <c r="BD604" s="346"/>
      <c r="BE604" s="346"/>
      <c r="BF604" s="346"/>
      <c r="BG604" s="346"/>
      <c r="BH604" s="346"/>
      <c r="BI604" s="346"/>
      <c r="BJ604" s="346"/>
      <c r="BK604" s="346"/>
      <c r="BL604" s="346"/>
      <c r="BM604" s="346"/>
      <c r="BN604" s="346"/>
      <c r="BO604" s="346"/>
      <c r="BP604" s="346"/>
      <c r="BQ604" s="346"/>
    </row>
    <row r="605" ht="15.75" customHeight="1">
      <c r="A605" s="346"/>
      <c r="B605" s="346"/>
      <c r="C605" s="346"/>
      <c r="D605" s="346"/>
      <c r="E605" s="346"/>
      <c r="F605" s="346"/>
      <c r="G605" s="346"/>
      <c r="H605" s="346"/>
      <c r="I605" s="346"/>
      <c r="J605" s="346"/>
      <c r="K605" s="346"/>
      <c r="L605" s="346"/>
      <c r="M605" s="346"/>
      <c r="N605" s="346"/>
      <c r="O605" s="346"/>
      <c r="P605" s="346"/>
      <c r="Q605" s="346"/>
      <c r="R605" s="346"/>
      <c r="S605" s="346"/>
      <c r="T605" s="346"/>
      <c r="U605" s="346"/>
      <c r="V605" s="346"/>
      <c r="W605" s="346"/>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c r="AS605" s="346"/>
      <c r="AT605" s="346"/>
      <c r="AU605" s="346"/>
      <c r="AV605" s="346"/>
      <c r="AW605" s="346"/>
      <c r="AX605" s="346"/>
      <c r="AY605" s="346"/>
      <c r="AZ605" s="346"/>
      <c r="BA605" s="346"/>
      <c r="BB605" s="346"/>
      <c r="BC605" s="346"/>
      <c r="BD605" s="346"/>
      <c r="BE605" s="346"/>
      <c r="BF605" s="346"/>
      <c r="BG605" s="346"/>
      <c r="BH605" s="346"/>
      <c r="BI605" s="346"/>
      <c r="BJ605" s="346"/>
      <c r="BK605" s="346"/>
      <c r="BL605" s="346"/>
      <c r="BM605" s="346"/>
      <c r="BN605" s="346"/>
      <c r="BO605" s="346"/>
      <c r="BP605" s="346"/>
      <c r="BQ605" s="346"/>
    </row>
    <row r="606" ht="15.75" customHeight="1">
      <c r="A606" s="346"/>
      <c r="B606" s="346"/>
      <c r="C606" s="346"/>
      <c r="D606" s="346"/>
      <c r="E606" s="346"/>
      <c r="F606" s="346"/>
      <c r="G606" s="346"/>
      <c r="H606" s="346"/>
      <c r="I606" s="346"/>
      <c r="J606" s="346"/>
      <c r="K606" s="346"/>
      <c r="L606" s="346"/>
      <c r="M606" s="346"/>
      <c r="N606" s="346"/>
      <c r="O606" s="346"/>
      <c r="P606" s="346"/>
      <c r="Q606" s="346"/>
      <c r="R606" s="346"/>
      <c r="S606" s="346"/>
      <c r="T606" s="346"/>
      <c r="U606" s="346"/>
      <c r="V606" s="346"/>
      <c r="W606" s="346"/>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c r="AS606" s="346"/>
      <c r="AT606" s="346"/>
      <c r="AU606" s="346"/>
      <c r="AV606" s="346"/>
      <c r="AW606" s="346"/>
      <c r="AX606" s="346"/>
      <c r="AY606" s="346"/>
      <c r="AZ606" s="346"/>
      <c r="BA606" s="346"/>
      <c r="BB606" s="346"/>
      <c r="BC606" s="346"/>
      <c r="BD606" s="346"/>
      <c r="BE606" s="346"/>
      <c r="BF606" s="346"/>
      <c r="BG606" s="346"/>
      <c r="BH606" s="346"/>
      <c r="BI606" s="346"/>
      <c r="BJ606" s="346"/>
      <c r="BK606" s="346"/>
      <c r="BL606" s="346"/>
      <c r="BM606" s="346"/>
      <c r="BN606" s="346"/>
      <c r="BO606" s="346"/>
      <c r="BP606" s="346"/>
      <c r="BQ606" s="346"/>
    </row>
    <row r="607" ht="15.75" customHeight="1">
      <c r="A607" s="346"/>
      <c r="B607" s="346"/>
      <c r="C607" s="346"/>
      <c r="D607" s="346"/>
      <c r="E607" s="346"/>
      <c r="F607" s="346"/>
      <c r="G607" s="346"/>
      <c r="H607" s="346"/>
      <c r="I607" s="346"/>
      <c r="J607" s="346"/>
      <c r="K607" s="346"/>
      <c r="L607" s="346"/>
      <c r="M607" s="346"/>
      <c r="N607" s="346"/>
      <c r="O607" s="346"/>
      <c r="P607" s="346"/>
      <c r="Q607" s="346"/>
      <c r="R607" s="346"/>
      <c r="S607" s="346"/>
      <c r="T607" s="346"/>
      <c r="U607" s="346"/>
      <c r="V607" s="346"/>
      <c r="W607" s="346"/>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c r="AS607" s="346"/>
      <c r="AT607" s="346"/>
      <c r="AU607" s="346"/>
      <c r="AV607" s="346"/>
      <c r="AW607" s="346"/>
      <c r="AX607" s="346"/>
      <c r="AY607" s="346"/>
      <c r="AZ607" s="346"/>
      <c r="BA607" s="346"/>
      <c r="BB607" s="346"/>
      <c r="BC607" s="346"/>
      <c r="BD607" s="346"/>
      <c r="BE607" s="346"/>
      <c r="BF607" s="346"/>
      <c r="BG607" s="346"/>
      <c r="BH607" s="346"/>
      <c r="BI607" s="346"/>
      <c r="BJ607" s="346"/>
      <c r="BK607" s="346"/>
      <c r="BL607" s="346"/>
      <c r="BM607" s="346"/>
      <c r="BN607" s="346"/>
      <c r="BO607" s="346"/>
      <c r="BP607" s="346"/>
      <c r="BQ607" s="346"/>
    </row>
    <row r="608" ht="15.75" customHeight="1">
      <c r="A608" s="346"/>
      <c r="B608" s="346"/>
      <c r="C608" s="346"/>
      <c r="D608" s="346"/>
      <c r="E608" s="346"/>
      <c r="F608" s="346"/>
      <c r="G608" s="346"/>
      <c r="H608" s="346"/>
      <c r="I608" s="346"/>
      <c r="J608" s="346"/>
      <c r="K608" s="346"/>
      <c r="L608" s="346"/>
      <c r="M608" s="346"/>
      <c r="N608" s="346"/>
      <c r="O608" s="346"/>
      <c r="P608" s="346"/>
      <c r="Q608" s="346"/>
      <c r="R608" s="346"/>
      <c r="S608" s="346"/>
      <c r="T608" s="346"/>
      <c r="U608" s="346"/>
      <c r="V608" s="346"/>
      <c r="W608" s="346"/>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c r="AS608" s="346"/>
      <c r="AT608" s="346"/>
      <c r="AU608" s="346"/>
      <c r="AV608" s="346"/>
      <c r="AW608" s="346"/>
      <c r="AX608" s="346"/>
      <c r="AY608" s="346"/>
      <c r="AZ608" s="346"/>
      <c r="BA608" s="346"/>
      <c r="BB608" s="346"/>
      <c r="BC608" s="346"/>
      <c r="BD608" s="346"/>
      <c r="BE608" s="346"/>
      <c r="BF608" s="346"/>
      <c r="BG608" s="346"/>
      <c r="BH608" s="346"/>
      <c r="BI608" s="346"/>
      <c r="BJ608" s="346"/>
      <c r="BK608" s="346"/>
      <c r="BL608" s="346"/>
      <c r="BM608" s="346"/>
      <c r="BN608" s="346"/>
      <c r="BO608" s="346"/>
      <c r="BP608" s="346"/>
      <c r="BQ608" s="346"/>
    </row>
    <row r="609" ht="15.75" customHeight="1">
      <c r="A609" s="346"/>
      <c r="B609" s="346"/>
      <c r="C609" s="346"/>
      <c r="D609" s="346"/>
      <c r="E609" s="346"/>
      <c r="F609" s="346"/>
      <c r="G609" s="346"/>
      <c r="H609" s="346"/>
      <c r="I609" s="346"/>
      <c r="J609" s="346"/>
      <c r="K609" s="346"/>
      <c r="L609" s="346"/>
      <c r="M609" s="346"/>
      <c r="N609" s="346"/>
      <c r="O609" s="346"/>
      <c r="P609" s="346"/>
      <c r="Q609" s="346"/>
      <c r="R609" s="346"/>
      <c r="S609" s="346"/>
      <c r="T609" s="346"/>
      <c r="U609" s="346"/>
      <c r="V609" s="346"/>
      <c r="W609" s="346"/>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c r="AS609" s="346"/>
      <c r="AT609" s="346"/>
      <c r="AU609" s="346"/>
      <c r="AV609" s="346"/>
      <c r="AW609" s="346"/>
      <c r="AX609" s="346"/>
      <c r="AY609" s="346"/>
      <c r="AZ609" s="346"/>
      <c r="BA609" s="346"/>
      <c r="BB609" s="346"/>
      <c r="BC609" s="346"/>
      <c r="BD609" s="346"/>
      <c r="BE609" s="346"/>
      <c r="BF609" s="346"/>
      <c r="BG609" s="346"/>
      <c r="BH609" s="346"/>
      <c r="BI609" s="346"/>
      <c r="BJ609" s="346"/>
      <c r="BK609" s="346"/>
      <c r="BL609" s="346"/>
      <c r="BM609" s="346"/>
      <c r="BN609" s="346"/>
      <c r="BO609" s="346"/>
      <c r="BP609" s="346"/>
      <c r="BQ609" s="346"/>
    </row>
    <row r="610" ht="15.75" customHeight="1">
      <c r="A610" s="346"/>
      <c r="B610" s="346"/>
      <c r="C610" s="346"/>
      <c r="D610" s="346"/>
      <c r="E610" s="346"/>
      <c r="F610" s="346"/>
      <c r="G610" s="346"/>
      <c r="H610" s="346"/>
      <c r="I610" s="346"/>
      <c r="J610" s="346"/>
      <c r="K610" s="346"/>
      <c r="L610" s="346"/>
      <c r="M610" s="346"/>
      <c r="N610" s="346"/>
      <c r="O610" s="346"/>
      <c r="P610" s="346"/>
      <c r="Q610" s="346"/>
      <c r="R610" s="346"/>
      <c r="S610" s="346"/>
      <c r="T610" s="346"/>
      <c r="U610" s="346"/>
      <c r="V610" s="346"/>
      <c r="W610" s="346"/>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c r="AS610" s="346"/>
      <c r="AT610" s="346"/>
      <c r="AU610" s="346"/>
      <c r="AV610" s="346"/>
      <c r="AW610" s="346"/>
      <c r="AX610" s="346"/>
      <c r="AY610" s="346"/>
      <c r="AZ610" s="346"/>
      <c r="BA610" s="346"/>
      <c r="BB610" s="346"/>
      <c r="BC610" s="346"/>
      <c r="BD610" s="346"/>
      <c r="BE610" s="346"/>
      <c r="BF610" s="346"/>
      <c r="BG610" s="346"/>
      <c r="BH610" s="346"/>
      <c r="BI610" s="346"/>
      <c r="BJ610" s="346"/>
      <c r="BK610" s="346"/>
      <c r="BL610" s="346"/>
      <c r="BM610" s="346"/>
      <c r="BN610" s="346"/>
      <c r="BO610" s="346"/>
      <c r="BP610" s="346"/>
      <c r="BQ610" s="346"/>
    </row>
    <row r="611" ht="15.75" customHeight="1">
      <c r="A611" s="346"/>
      <c r="B611" s="346"/>
      <c r="C611" s="346"/>
      <c r="D611" s="346"/>
      <c r="E611" s="346"/>
      <c r="F611" s="346"/>
      <c r="G611" s="346"/>
      <c r="H611" s="346"/>
      <c r="I611" s="346"/>
      <c r="J611" s="346"/>
      <c r="K611" s="346"/>
      <c r="L611" s="346"/>
      <c r="M611" s="346"/>
      <c r="N611" s="346"/>
      <c r="O611" s="346"/>
      <c r="P611" s="346"/>
      <c r="Q611" s="346"/>
      <c r="R611" s="346"/>
      <c r="S611" s="346"/>
      <c r="T611" s="346"/>
      <c r="U611" s="346"/>
      <c r="V611" s="346"/>
      <c r="W611" s="346"/>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c r="AS611" s="346"/>
      <c r="AT611" s="346"/>
      <c r="AU611" s="346"/>
      <c r="AV611" s="346"/>
      <c r="AW611" s="346"/>
      <c r="AX611" s="346"/>
      <c r="AY611" s="346"/>
      <c r="AZ611" s="346"/>
      <c r="BA611" s="346"/>
      <c r="BB611" s="346"/>
      <c r="BC611" s="346"/>
      <c r="BD611" s="346"/>
      <c r="BE611" s="346"/>
      <c r="BF611" s="346"/>
      <c r="BG611" s="346"/>
      <c r="BH611" s="346"/>
      <c r="BI611" s="346"/>
      <c r="BJ611" s="346"/>
      <c r="BK611" s="346"/>
      <c r="BL611" s="346"/>
      <c r="BM611" s="346"/>
      <c r="BN611" s="346"/>
      <c r="BO611" s="346"/>
      <c r="BP611" s="346"/>
      <c r="BQ611" s="346"/>
    </row>
    <row r="612" ht="15.75" customHeight="1">
      <c r="A612" s="346"/>
      <c r="B612" s="346"/>
      <c r="C612" s="346"/>
      <c r="D612" s="346"/>
      <c r="E612" s="346"/>
      <c r="F612" s="346"/>
      <c r="G612" s="346"/>
      <c r="H612" s="346"/>
      <c r="I612" s="346"/>
      <c r="J612" s="346"/>
      <c r="K612" s="346"/>
      <c r="L612" s="346"/>
      <c r="M612" s="346"/>
      <c r="N612" s="346"/>
      <c r="O612" s="346"/>
      <c r="P612" s="346"/>
      <c r="Q612" s="346"/>
      <c r="R612" s="346"/>
      <c r="S612" s="346"/>
      <c r="T612" s="346"/>
      <c r="U612" s="346"/>
      <c r="V612" s="346"/>
      <c r="W612" s="346"/>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c r="AS612" s="346"/>
      <c r="AT612" s="346"/>
      <c r="AU612" s="346"/>
      <c r="AV612" s="346"/>
      <c r="AW612" s="346"/>
      <c r="AX612" s="346"/>
      <c r="AY612" s="346"/>
      <c r="AZ612" s="346"/>
      <c r="BA612" s="346"/>
      <c r="BB612" s="346"/>
      <c r="BC612" s="346"/>
      <c r="BD612" s="346"/>
      <c r="BE612" s="346"/>
      <c r="BF612" s="346"/>
      <c r="BG612" s="346"/>
      <c r="BH612" s="346"/>
      <c r="BI612" s="346"/>
      <c r="BJ612" s="346"/>
      <c r="BK612" s="346"/>
      <c r="BL612" s="346"/>
      <c r="BM612" s="346"/>
      <c r="BN612" s="346"/>
      <c r="BO612" s="346"/>
      <c r="BP612" s="346"/>
      <c r="BQ612" s="346"/>
    </row>
    <row r="613" ht="15.75" customHeight="1">
      <c r="A613" s="346"/>
      <c r="B613" s="346"/>
      <c r="C613" s="346"/>
      <c r="D613" s="346"/>
      <c r="E613" s="346"/>
      <c r="F613" s="346"/>
      <c r="G613" s="346"/>
      <c r="H613" s="346"/>
      <c r="I613" s="346"/>
      <c r="J613" s="346"/>
      <c r="K613" s="346"/>
      <c r="L613" s="346"/>
      <c r="M613" s="346"/>
      <c r="N613" s="346"/>
      <c r="O613" s="346"/>
      <c r="P613" s="346"/>
      <c r="Q613" s="346"/>
      <c r="R613" s="346"/>
      <c r="S613" s="346"/>
      <c r="T613" s="346"/>
      <c r="U613" s="346"/>
      <c r="V613" s="346"/>
      <c r="W613" s="346"/>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c r="AS613" s="346"/>
      <c r="AT613" s="346"/>
      <c r="AU613" s="346"/>
      <c r="AV613" s="346"/>
      <c r="AW613" s="346"/>
      <c r="AX613" s="346"/>
      <c r="AY613" s="346"/>
      <c r="AZ613" s="346"/>
      <c r="BA613" s="346"/>
      <c r="BB613" s="346"/>
      <c r="BC613" s="346"/>
      <c r="BD613" s="346"/>
      <c r="BE613" s="346"/>
      <c r="BF613" s="346"/>
      <c r="BG613" s="346"/>
      <c r="BH613" s="346"/>
      <c r="BI613" s="346"/>
      <c r="BJ613" s="346"/>
      <c r="BK613" s="346"/>
      <c r="BL613" s="346"/>
      <c r="BM613" s="346"/>
      <c r="BN613" s="346"/>
      <c r="BO613" s="346"/>
      <c r="BP613" s="346"/>
      <c r="BQ613" s="346"/>
    </row>
    <row r="614" ht="15.75" customHeight="1">
      <c r="A614" s="346"/>
      <c r="B614" s="346"/>
      <c r="C614" s="346"/>
      <c r="D614" s="346"/>
      <c r="E614" s="346"/>
      <c r="F614" s="346"/>
      <c r="G614" s="346"/>
      <c r="H614" s="346"/>
      <c r="I614" s="346"/>
      <c r="J614" s="346"/>
      <c r="K614" s="346"/>
      <c r="L614" s="346"/>
      <c r="M614" s="346"/>
      <c r="N614" s="346"/>
      <c r="O614" s="346"/>
      <c r="P614" s="346"/>
      <c r="Q614" s="346"/>
      <c r="R614" s="346"/>
      <c r="S614" s="346"/>
      <c r="T614" s="346"/>
      <c r="U614" s="346"/>
      <c r="V614" s="346"/>
      <c r="W614" s="346"/>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c r="AS614" s="346"/>
      <c r="AT614" s="346"/>
      <c r="AU614" s="346"/>
      <c r="AV614" s="346"/>
      <c r="AW614" s="346"/>
      <c r="AX614" s="346"/>
      <c r="AY614" s="346"/>
      <c r="AZ614" s="346"/>
      <c r="BA614" s="346"/>
      <c r="BB614" s="346"/>
      <c r="BC614" s="346"/>
      <c r="BD614" s="346"/>
      <c r="BE614" s="346"/>
      <c r="BF614" s="346"/>
      <c r="BG614" s="346"/>
      <c r="BH614" s="346"/>
      <c r="BI614" s="346"/>
      <c r="BJ614" s="346"/>
      <c r="BK614" s="346"/>
      <c r="BL614" s="346"/>
      <c r="BM614" s="346"/>
      <c r="BN614" s="346"/>
      <c r="BO614" s="346"/>
      <c r="BP614" s="346"/>
      <c r="BQ614" s="346"/>
    </row>
    <row r="615" ht="15.75" customHeight="1">
      <c r="A615" s="346"/>
      <c r="B615" s="346"/>
      <c r="C615" s="346"/>
      <c r="D615" s="346"/>
      <c r="E615" s="346"/>
      <c r="F615" s="346"/>
      <c r="G615" s="346"/>
      <c r="H615" s="346"/>
      <c r="I615" s="346"/>
      <c r="J615" s="346"/>
      <c r="K615" s="346"/>
      <c r="L615" s="346"/>
      <c r="M615" s="346"/>
      <c r="N615" s="346"/>
      <c r="O615" s="346"/>
      <c r="P615" s="346"/>
      <c r="Q615" s="346"/>
      <c r="R615" s="346"/>
      <c r="S615" s="346"/>
      <c r="T615" s="346"/>
      <c r="U615" s="346"/>
      <c r="V615" s="346"/>
      <c r="W615" s="346"/>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c r="AS615" s="346"/>
      <c r="AT615" s="346"/>
      <c r="AU615" s="346"/>
      <c r="AV615" s="346"/>
      <c r="AW615" s="346"/>
      <c r="AX615" s="346"/>
      <c r="AY615" s="346"/>
      <c r="AZ615" s="346"/>
      <c r="BA615" s="346"/>
      <c r="BB615" s="346"/>
      <c r="BC615" s="346"/>
      <c r="BD615" s="346"/>
      <c r="BE615" s="346"/>
      <c r="BF615" s="346"/>
      <c r="BG615" s="346"/>
      <c r="BH615" s="346"/>
      <c r="BI615" s="346"/>
      <c r="BJ615" s="346"/>
      <c r="BK615" s="346"/>
      <c r="BL615" s="346"/>
      <c r="BM615" s="346"/>
      <c r="BN615" s="346"/>
      <c r="BO615" s="346"/>
      <c r="BP615" s="346"/>
      <c r="BQ615" s="346"/>
    </row>
    <row r="616" ht="15.75" customHeight="1">
      <c r="A616" s="346"/>
      <c r="B616" s="346"/>
      <c r="C616" s="346"/>
      <c r="D616" s="346"/>
      <c r="E616" s="346"/>
      <c r="F616" s="346"/>
      <c r="G616" s="346"/>
      <c r="H616" s="346"/>
      <c r="I616" s="346"/>
      <c r="J616" s="346"/>
      <c r="K616" s="346"/>
      <c r="L616" s="346"/>
      <c r="M616" s="346"/>
      <c r="N616" s="346"/>
      <c r="O616" s="346"/>
      <c r="P616" s="346"/>
      <c r="Q616" s="346"/>
      <c r="R616" s="346"/>
      <c r="S616" s="346"/>
      <c r="T616" s="346"/>
      <c r="U616" s="346"/>
      <c r="V616" s="346"/>
      <c r="W616" s="346"/>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c r="AS616" s="346"/>
      <c r="AT616" s="346"/>
      <c r="AU616" s="346"/>
      <c r="AV616" s="346"/>
      <c r="AW616" s="346"/>
      <c r="AX616" s="346"/>
      <c r="AY616" s="346"/>
      <c r="AZ616" s="346"/>
      <c r="BA616" s="346"/>
      <c r="BB616" s="346"/>
      <c r="BC616" s="346"/>
      <c r="BD616" s="346"/>
      <c r="BE616" s="346"/>
      <c r="BF616" s="346"/>
      <c r="BG616" s="346"/>
      <c r="BH616" s="346"/>
      <c r="BI616" s="346"/>
      <c r="BJ616" s="346"/>
      <c r="BK616" s="346"/>
      <c r="BL616" s="346"/>
      <c r="BM616" s="346"/>
      <c r="BN616" s="346"/>
      <c r="BO616" s="346"/>
      <c r="BP616" s="346"/>
      <c r="BQ616" s="346"/>
    </row>
    <row r="617" ht="15.75" customHeight="1">
      <c r="A617" s="346"/>
      <c r="B617" s="346"/>
      <c r="C617" s="346"/>
      <c r="D617" s="346"/>
      <c r="E617" s="346"/>
      <c r="F617" s="346"/>
      <c r="G617" s="346"/>
      <c r="H617" s="346"/>
      <c r="I617" s="346"/>
      <c r="J617" s="346"/>
      <c r="K617" s="346"/>
      <c r="L617" s="346"/>
      <c r="M617" s="346"/>
      <c r="N617" s="346"/>
      <c r="O617" s="346"/>
      <c r="P617" s="346"/>
      <c r="Q617" s="346"/>
      <c r="R617" s="346"/>
      <c r="S617" s="346"/>
      <c r="T617" s="346"/>
      <c r="U617" s="346"/>
      <c r="V617" s="346"/>
      <c r="W617" s="346"/>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c r="AS617" s="346"/>
      <c r="AT617" s="346"/>
      <c r="AU617" s="346"/>
      <c r="AV617" s="346"/>
      <c r="AW617" s="346"/>
      <c r="AX617" s="346"/>
      <c r="AY617" s="346"/>
      <c r="AZ617" s="346"/>
      <c r="BA617" s="346"/>
      <c r="BB617" s="346"/>
      <c r="BC617" s="346"/>
      <c r="BD617" s="346"/>
      <c r="BE617" s="346"/>
      <c r="BF617" s="346"/>
      <c r="BG617" s="346"/>
      <c r="BH617" s="346"/>
      <c r="BI617" s="346"/>
      <c r="BJ617" s="346"/>
      <c r="BK617" s="346"/>
      <c r="BL617" s="346"/>
      <c r="BM617" s="346"/>
      <c r="BN617" s="346"/>
      <c r="BO617" s="346"/>
      <c r="BP617" s="346"/>
      <c r="BQ617" s="346"/>
    </row>
    <row r="618" ht="15.75" customHeight="1">
      <c r="A618" s="346"/>
      <c r="B618" s="346"/>
      <c r="C618" s="346"/>
      <c r="D618" s="346"/>
      <c r="E618" s="346"/>
      <c r="F618" s="346"/>
      <c r="G618" s="346"/>
      <c r="H618" s="346"/>
      <c r="I618" s="346"/>
      <c r="J618" s="346"/>
      <c r="K618" s="346"/>
      <c r="L618" s="346"/>
      <c r="M618" s="346"/>
      <c r="N618" s="346"/>
      <c r="O618" s="346"/>
      <c r="P618" s="346"/>
      <c r="Q618" s="346"/>
      <c r="R618" s="346"/>
      <c r="S618" s="346"/>
      <c r="T618" s="346"/>
      <c r="U618" s="346"/>
      <c r="V618" s="346"/>
      <c r="W618" s="346"/>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c r="AS618" s="346"/>
      <c r="AT618" s="346"/>
      <c r="AU618" s="346"/>
      <c r="AV618" s="346"/>
      <c r="AW618" s="346"/>
      <c r="AX618" s="346"/>
      <c r="AY618" s="346"/>
      <c r="AZ618" s="346"/>
      <c r="BA618" s="346"/>
      <c r="BB618" s="346"/>
      <c r="BC618" s="346"/>
      <c r="BD618" s="346"/>
      <c r="BE618" s="346"/>
      <c r="BF618" s="346"/>
      <c r="BG618" s="346"/>
      <c r="BH618" s="346"/>
      <c r="BI618" s="346"/>
      <c r="BJ618" s="346"/>
      <c r="BK618" s="346"/>
      <c r="BL618" s="346"/>
      <c r="BM618" s="346"/>
      <c r="BN618" s="346"/>
      <c r="BO618" s="346"/>
      <c r="BP618" s="346"/>
      <c r="BQ618" s="346"/>
    </row>
    <row r="619" ht="15.75" customHeight="1">
      <c r="A619" s="346"/>
      <c r="B619" s="346"/>
      <c r="C619" s="346"/>
      <c r="D619" s="346"/>
      <c r="E619" s="346"/>
      <c r="F619" s="346"/>
      <c r="G619" s="346"/>
      <c r="H619" s="346"/>
      <c r="I619" s="346"/>
      <c r="J619" s="346"/>
      <c r="K619" s="346"/>
      <c r="L619" s="346"/>
      <c r="M619" s="346"/>
      <c r="N619" s="346"/>
      <c r="O619" s="346"/>
      <c r="P619" s="346"/>
      <c r="Q619" s="346"/>
      <c r="R619" s="346"/>
      <c r="S619" s="346"/>
      <c r="T619" s="346"/>
      <c r="U619" s="346"/>
      <c r="V619" s="346"/>
      <c r="W619" s="346"/>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c r="AS619" s="346"/>
      <c r="AT619" s="346"/>
      <c r="AU619" s="346"/>
      <c r="AV619" s="346"/>
      <c r="AW619" s="346"/>
      <c r="AX619" s="346"/>
      <c r="AY619" s="346"/>
      <c r="AZ619" s="346"/>
      <c r="BA619" s="346"/>
      <c r="BB619" s="346"/>
      <c r="BC619" s="346"/>
      <c r="BD619" s="346"/>
      <c r="BE619" s="346"/>
      <c r="BF619" s="346"/>
      <c r="BG619" s="346"/>
      <c r="BH619" s="346"/>
      <c r="BI619" s="346"/>
      <c r="BJ619" s="346"/>
      <c r="BK619" s="346"/>
      <c r="BL619" s="346"/>
      <c r="BM619" s="346"/>
      <c r="BN619" s="346"/>
      <c r="BO619" s="346"/>
      <c r="BP619" s="346"/>
      <c r="BQ619" s="346"/>
    </row>
    <row r="620" ht="15.75" customHeight="1">
      <c r="A620" s="346"/>
      <c r="B620" s="346"/>
      <c r="C620" s="346"/>
      <c r="D620" s="346"/>
      <c r="E620" s="346"/>
      <c r="F620" s="346"/>
      <c r="G620" s="346"/>
      <c r="H620" s="346"/>
      <c r="I620" s="346"/>
      <c r="J620" s="346"/>
      <c r="K620" s="346"/>
      <c r="L620" s="346"/>
      <c r="M620" s="346"/>
      <c r="N620" s="346"/>
      <c r="O620" s="346"/>
      <c r="P620" s="346"/>
      <c r="Q620" s="346"/>
      <c r="R620" s="346"/>
      <c r="S620" s="346"/>
      <c r="T620" s="346"/>
      <c r="U620" s="346"/>
      <c r="V620" s="346"/>
      <c r="W620" s="346"/>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c r="AS620" s="346"/>
      <c r="AT620" s="346"/>
      <c r="AU620" s="346"/>
      <c r="AV620" s="346"/>
      <c r="AW620" s="346"/>
      <c r="AX620" s="346"/>
      <c r="AY620" s="346"/>
      <c r="AZ620" s="346"/>
      <c r="BA620" s="346"/>
      <c r="BB620" s="346"/>
      <c r="BC620" s="346"/>
      <c r="BD620" s="346"/>
      <c r="BE620" s="346"/>
      <c r="BF620" s="346"/>
      <c r="BG620" s="346"/>
      <c r="BH620" s="346"/>
      <c r="BI620" s="346"/>
      <c r="BJ620" s="346"/>
      <c r="BK620" s="346"/>
      <c r="BL620" s="346"/>
      <c r="BM620" s="346"/>
      <c r="BN620" s="346"/>
      <c r="BO620" s="346"/>
      <c r="BP620" s="346"/>
      <c r="BQ620" s="346"/>
    </row>
    <row r="621" ht="15.75" customHeight="1">
      <c r="A621" s="346"/>
      <c r="B621" s="346"/>
      <c r="C621" s="346"/>
      <c r="D621" s="346"/>
      <c r="E621" s="346"/>
      <c r="F621" s="346"/>
      <c r="G621" s="346"/>
      <c r="H621" s="346"/>
      <c r="I621" s="346"/>
      <c r="J621" s="346"/>
      <c r="K621" s="346"/>
      <c r="L621" s="346"/>
      <c r="M621" s="346"/>
      <c r="N621" s="346"/>
      <c r="O621" s="346"/>
      <c r="P621" s="346"/>
      <c r="Q621" s="346"/>
      <c r="R621" s="346"/>
      <c r="S621" s="346"/>
      <c r="T621" s="346"/>
      <c r="U621" s="346"/>
      <c r="V621" s="346"/>
      <c r="W621" s="346"/>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c r="AS621" s="346"/>
      <c r="AT621" s="346"/>
      <c r="AU621" s="346"/>
      <c r="AV621" s="346"/>
      <c r="AW621" s="346"/>
      <c r="AX621" s="346"/>
      <c r="AY621" s="346"/>
      <c r="AZ621" s="346"/>
      <c r="BA621" s="346"/>
      <c r="BB621" s="346"/>
      <c r="BC621" s="346"/>
      <c r="BD621" s="346"/>
      <c r="BE621" s="346"/>
      <c r="BF621" s="346"/>
      <c r="BG621" s="346"/>
      <c r="BH621" s="346"/>
      <c r="BI621" s="346"/>
      <c r="BJ621" s="346"/>
      <c r="BK621" s="346"/>
      <c r="BL621" s="346"/>
      <c r="BM621" s="346"/>
      <c r="BN621" s="346"/>
      <c r="BO621" s="346"/>
      <c r="BP621" s="346"/>
      <c r="BQ621" s="346"/>
    </row>
    <row r="622" ht="15.75" customHeight="1">
      <c r="A622" s="346"/>
      <c r="B622" s="346"/>
      <c r="C622" s="346"/>
      <c r="D622" s="346"/>
      <c r="E622" s="346"/>
      <c r="F622" s="346"/>
      <c r="G622" s="346"/>
      <c r="H622" s="346"/>
      <c r="I622" s="346"/>
      <c r="J622" s="346"/>
      <c r="K622" s="346"/>
      <c r="L622" s="346"/>
      <c r="M622" s="346"/>
      <c r="N622" s="346"/>
      <c r="O622" s="346"/>
      <c r="P622" s="346"/>
      <c r="Q622" s="346"/>
      <c r="R622" s="346"/>
      <c r="S622" s="346"/>
      <c r="T622" s="346"/>
      <c r="U622" s="346"/>
      <c r="V622" s="346"/>
      <c r="W622" s="346"/>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c r="AS622" s="346"/>
      <c r="AT622" s="346"/>
      <c r="AU622" s="346"/>
      <c r="AV622" s="346"/>
      <c r="AW622" s="346"/>
      <c r="AX622" s="346"/>
      <c r="AY622" s="346"/>
      <c r="AZ622" s="346"/>
      <c r="BA622" s="346"/>
      <c r="BB622" s="346"/>
      <c r="BC622" s="346"/>
      <c r="BD622" s="346"/>
      <c r="BE622" s="346"/>
      <c r="BF622" s="346"/>
      <c r="BG622" s="346"/>
      <c r="BH622" s="346"/>
      <c r="BI622" s="346"/>
      <c r="BJ622" s="346"/>
      <c r="BK622" s="346"/>
      <c r="BL622" s="346"/>
      <c r="BM622" s="346"/>
      <c r="BN622" s="346"/>
      <c r="BO622" s="346"/>
      <c r="BP622" s="346"/>
      <c r="BQ622" s="346"/>
    </row>
    <row r="623" ht="15.75" customHeight="1">
      <c r="A623" s="346"/>
      <c r="B623" s="346"/>
      <c r="C623" s="346"/>
      <c r="D623" s="346"/>
      <c r="E623" s="346"/>
      <c r="F623" s="346"/>
      <c r="G623" s="346"/>
      <c r="H623" s="346"/>
      <c r="I623" s="346"/>
      <c r="J623" s="346"/>
      <c r="K623" s="346"/>
      <c r="L623" s="346"/>
      <c r="M623" s="346"/>
      <c r="N623" s="346"/>
      <c r="O623" s="346"/>
      <c r="P623" s="346"/>
      <c r="Q623" s="346"/>
      <c r="R623" s="346"/>
      <c r="S623" s="346"/>
      <c r="T623" s="346"/>
      <c r="U623" s="346"/>
      <c r="V623" s="346"/>
      <c r="W623" s="346"/>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c r="AS623" s="346"/>
      <c r="AT623" s="346"/>
      <c r="AU623" s="346"/>
      <c r="AV623" s="346"/>
      <c r="AW623" s="346"/>
      <c r="AX623" s="346"/>
      <c r="AY623" s="346"/>
      <c r="AZ623" s="346"/>
      <c r="BA623" s="346"/>
      <c r="BB623" s="346"/>
      <c r="BC623" s="346"/>
      <c r="BD623" s="346"/>
      <c r="BE623" s="346"/>
      <c r="BF623" s="346"/>
      <c r="BG623" s="346"/>
      <c r="BH623" s="346"/>
      <c r="BI623" s="346"/>
      <c r="BJ623" s="346"/>
      <c r="BK623" s="346"/>
      <c r="BL623" s="346"/>
      <c r="BM623" s="346"/>
      <c r="BN623" s="346"/>
      <c r="BO623" s="346"/>
      <c r="BP623" s="346"/>
      <c r="BQ623" s="346"/>
    </row>
    <row r="624" ht="15.75" customHeight="1">
      <c r="A624" s="346"/>
      <c r="B624" s="346"/>
      <c r="C624" s="346"/>
      <c r="D624" s="346"/>
      <c r="E624" s="346"/>
      <c r="F624" s="346"/>
      <c r="G624" s="346"/>
      <c r="H624" s="346"/>
      <c r="I624" s="346"/>
      <c r="J624" s="346"/>
      <c r="K624" s="346"/>
      <c r="L624" s="346"/>
      <c r="M624" s="346"/>
      <c r="N624" s="346"/>
      <c r="O624" s="346"/>
      <c r="P624" s="346"/>
      <c r="Q624" s="346"/>
      <c r="R624" s="346"/>
      <c r="S624" s="346"/>
      <c r="T624" s="346"/>
      <c r="U624" s="346"/>
      <c r="V624" s="346"/>
      <c r="W624" s="346"/>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c r="AS624" s="346"/>
      <c r="AT624" s="346"/>
      <c r="AU624" s="346"/>
      <c r="AV624" s="346"/>
      <c r="AW624" s="346"/>
      <c r="AX624" s="346"/>
      <c r="AY624" s="346"/>
      <c r="AZ624" s="346"/>
      <c r="BA624" s="346"/>
      <c r="BB624" s="346"/>
      <c r="BC624" s="346"/>
      <c r="BD624" s="346"/>
      <c r="BE624" s="346"/>
      <c r="BF624" s="346"/>
      <c r="BG624" s="346"/>
      <c r="BH624" s="346"/>
      <c r="BI624" s="346"/>
      <c r="BJ624" s="346"/>
      <c r="BK624" s="346"/>
      <c r="BL624" s="346"/>
      <c r="BM624" s="346"/>
      <c r="BN624" s="346"/>
      <c r="BO624" s="346"/>
      <c r="BP624" s="346"/>
      <c r="BQ624" s="346"/>
    </row>
    <row r="625" ht="15.75" customHeight="1">
      <c r="A625" s="346"/>
      <c r="B625" s="346"/>
      <c r="C625" s="346"/>
      <c r="D625" s="346"/>
      <c r="E625" s="346"/>
      <c r="F625" s="346"/>
      <c r="G625" s="346"/>
      <c r="H625" s="346"/>
      <c r="I625" s="346"/>
      <c r="J625" s="346"/>
      <c r="K625" s="346"/>
      <c r="L625" s="346"/>
      <c r="M625" s="346"/>
      <c r="N625" s="346"/>
      <c r="O625" s="346"/>
      <c r="P625" s="346"/>
      <c r="Q625" s="346"/>
      <c r="R625" s="346"/>
      <c r="S625" s="346"/>
      <c r="T625" s="346"/>
      <c r="U625" s="346"/>
      <c r="V625" s="346"/>
      <c r="W625" s="346"/>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c r="AS625" s="346"/>
      <c r="AT625" s="346"/>
      <c r="AU625" s="346"/>
      <c r="AV625" s="346"/>
      <c r="AW625" s="346"/>
      <c r="AX625" s="346"/>
      <c r="AY625" s="346"/>
      <c r="AZ625" s="346"/>
      <c r="BA625" s="346"/>
      <c r="BB625" s="346"/>
      <c r="BC625" s="346"/>
      <c r="BD625" s="346"/>
      <c r="BE625" s="346"/>
      <c r="BF625" s="346"/>
      <c r="BG625" s="346"/>
      <c r="BH625" s="346"/>
      <c r="BI625" s="346"/>
      <c r="BJ625" s="346"/>
      <c r="BK625" s="346"/>
      <c r="BL625" s="346"/>
      <c r="BM625" s="346"/>
      <c r="BN625" s="346"/>
      <c r="BO625" s="346"/>
      <c r="BP625" s="346"/>
      <c r="BQ625" s="346"/>
    </row>
    <row r="626" ht="15.75" customHeight="1">
      <c r="A626" s="346"/>
      <c r="B626" s="346"/>
      <c r="C626" s="346"/>
      <c r="D626" s="346"/>
      <c r="E626" s="346"/>
      <c r="F626" s="346"/>
      <c r="G626" s="346"/>
      <c r="H626" s="346"/>
      <c r="I626" s="346"/>
      <c r="J626" s="346"/>
      <c r="K626" s="346"/>
      <c r="L626" s="346"/>
      <c r="M626" s="346"/>
      <c r="N626" s="346"/>
      <c r="O626" s="346"/>
      <c r="P626" s="346"/>
      <c r="Q626" s="346"/>
      <c r="R626" s="346"/>
      <c r="S626" s="346"/>
      <c r="T626" s="346"/>
      <c r="U626" s="346"/>
      <c r="V626" s="346"/>
      <c r="W626" s="346"/>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c r="AS626" s="346"/>
      <c r="AT626" s="346"/>
      <c r="AU626" s="346"/>
      <c r="AV626" s="346"/>
      <c r="AW626" s="346"/>
      <c r="AX626" s="346"/>
      <c r="AY626" s="346"/>
      <c r="AZ626" s="346"/>
      <c r="BA626" s="346"/>
      <c r="BB626" s="346"/>
      <c r="BC626" s="346"/>
      <c r="BD626" s="346"/>
      <c r="BE626" s="346"/>
      <c r="BF626" s="346"/>
      <c r="BG626" s="346"/>
      <c r="BH626" s="346"/>
      <c r="BI626" s="346"/>
      <c r="BJ626" s="346"/>
      <c r="BK626" s="346"/>
      <c r="BL626" s="346"/>
      <c r="BM626" s="346"/>
      <c r="BN626" s="346"/>
      <c r="BO626" s="346"/>
      <c r="BP626" s="346"/>
      <c r="BQ626" s="346"/>
    </row>
    <row r="627" ht="15.75" customHeight="1">
      <c r="A627" s="346"/>
      <c r="B627" s="346"/>
      <c r="C627" s="346"/>
      <c r="D627" s="346"/>
      <c r="E627" s="346"/>
      <c r="F627" s="346"/>
      <c r="G627" s="346"/>
      <c r="H627" s="346"/>
      <c r="I627" s="346"/>
      <c r="J627" s="346"/>
      <c r="K627" s="346"/>
      <c r="L627" s="346"/>
      <c r="M627" s="346"/>
      <c r="N627" s="346"/>
      <c r="O627" s="346"/>
      <c r="P627" s="346"/>
      <c r="Q627" s="346"/>
      <c r="R627" s="346"/>
      <c r="S627" s="346"/>
      <c r="T627" s="346"/>
      <c r="U627" s="346"/>
      <c r="V627" s="346"/>
      <c r="W627" s="346"/>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c r="AS627" s="346"/>
      <c r="AT627" s="346"/>
      <c r="AU627" s="346"/>
      <c r="AV627" s="346"/>
      <c r="AW627" s="346"/>
      <c r="AX627" s="346"/>
      <c r="AY627" s="346"/>
      <c r="AZ627" s="346"/>
      <c r="BA627" s="346"/>
      <c r="BB627" s="346"/>
      <c r="BC627" s="346"/>
      <c r="BD627" s="346"/>
      <c r="BE627" s="346"/>
      <c r="BF627" s="346"/>
      <c r="BG627" s="346"/>
      <c r="BH627" s="346"/>
      <c r="BI627" s="346"/>
      <c r="BJ627" s="346"/>
      <c r="BK627" s="346"/>
      <c r="BL627" s="346"/>
      <c r="BM627" s="346"/>
      <c r="BN627" s="346"/>
      <c r="BO627" s="346"/>
      <c r="BP627" s="346"/>
      <c r="BQ627" s="346"/>
    </row>
    <row r="628" ht="15.75" customHeight="1">
      <c r="A628" s="346"/>
      <c r="B628" s="346"/>
      <c r="C628" s="346"/>
      <c r="D628" s="346"/>
      <c r="E628" s="346"/>
      <c r="F628" s="346"/>
      <c r="G628" s="346"/>
      <c r="H628" s="346"/>
      <c r="I628" s="346"/>
      <c r="J628" s="346"/>
      <c r="K628" s="346"/>
      <c r="L628" s="346"/>
      <c r="M628" s="346"/>
      <c r="N628" s="346"/>
      <c r="O628" s="346"/>
      <c r="P628" s="346"/>
      <c r="Q628" s="346"/>
      <c r="R628" s="346"/>
      <c r="S628" s="346"/>
      <c r="T628" s="346"/>
      <c r="U628" s="346"/>
      <c r="V628" s="346"/>
      <c r="W628" s="346"/>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c r="AS628" s="346"/>
      <c r="AT628" s="346"/>
      <c r="AU628" s="346"/>
      <c r="AV628" s="346"/>
      <c r="AW628" s="346"/>
      <c r="AX628" s="346"/>
      <c r="AY628" s="346"/>
      <c r="AZ628" s="346"/>
      <c r="BA628" s="346"/>
      <c r="BB628" s="346"/>
      <c r="BC628" s="346"/>
      <c r="BD628" s="346"/>
      <c r="BE628" s="346"/>
      <c r="BF628" s="346"/>
      <c r="BG628" s="346"/>
      <c r="BH628" s="346"/>
      <c r="BI628" s="346"/>
      <c r="BJ628" s="346"/>
      <c r="BK628" s="346"/>
      <c r="BL628" s="346"/>
      <c r="BM628" s="346"/>
      <c r="BN628" s="346"/>
      <c r="BO628" s="346"/>
      <c r="BP628" s="346"/>
      <c r="BQ628" s="346"/>
    </row>
    <row r="629" ht="15.75" customHeight="1">
      <c r="A629" s="346"/>
      <c r="B629" s="346"/>
      <c r="C629" s="346"/>
      <c r="D629" s="346"/>
      <c r="E629" s="346"/>
      <c r="F629" s="346"/>
      <c r="G629" s="346"/>
      <c r="H629" s="346"/>
      <c r="I629" s="346"/>
      <c r="J629" s="346"/>
      <c r="K629" s="346"/>
      <c r="L629" s="346"/>
      <c r="M629" s="346"/>
      <c r="N629" s="346"/>
      <c r="O629" s="346"/>
      <c r="P629" s="346"/>
      <c r="Q629" s="346"/>
      <c r="R629" s="346"/>
      <c r="S629" s="346"/>
      <c r="T629" s="346"/>
      <c r="U629" s="346"/>
      <c r="V629" s="346"/>
      <c r="W629" s="346"/>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c r="AS629" s="346"/>
      <c r="AT629" s="346"/>
      <c r="AU629" s="346"/>
      <c r="AV629" s="346"/>
      <c r="AW629" s="346"/>
      <c r="AX629" s="346"/>
      <c r="AY629" s="346"/>
      <c r="AZ629" s="346"/>
      <c r="BA629" s="346"/>
      <c r="BB629" s="346"/>
      <c r="BC629" s="346"/>
      <c r="BD629" s="346"/>
      <c r="BE629" s="346"/>
      <c r="BF629" s="346"/>
      <c r="BG629" s="346"/>
      <c r="BH629" s="346"/>
      <c r="BI629" s="346"/>
      <c r="BJ629" s="346"/>
      <c r="BK629" s="346"/>
      <c r="BL629" s="346"/>
      <c r="BM629" s="346"/>
      <c r="BN629" s="346"/>
      <c r="BO629" s="346"/>
      <c r="BP629" s="346"/>
      <c r="BQ629" s="346"/>
    </row>
    <row r="630" ht="15.75" customHeight="1">
      <c r="A630" s="346"/>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c r="AS630" s="346"/>
      <c r="AT630" s="346"/>
      <c r="AU630" s="346"/>
      <c r="AV630" s="346"/>
      <c r="AW630" s="346"/>
      <c r="AX630" s="346"/>
      <c r="AY630" s="346"/>
      <c r="AZ630" s="346"/>
      <c r="BA630" s="346"/>
      <c r="BB630" s="346"/>
      <c r="BC630" s="346"/>
      <c r="BD630" s="346"/>
      <c r="BE630" s="346"/>
      <c r="BF630" s="346"/>
      <c r="BG630" s="346"/>
      <c r="BH630" s="346"/>
      <c r="BI630" s="346"/>
      <c r="BJ630" s="346"/>
      <c r="BK630" s="346"/>
      <c r="BL630" s="346"/>
      <c r="BM630" s="346"/>
      <c r="BN630" s="346"/>
      <c r="BO630" s="346"/>
      <c r="BP630" s="346"/>
      <c r="BQ630" s="346"/>
    </row>
    <row r="631" ht="15.75" customHeight="1">
      <c r="A631" s="346"/>
      <c r="B631" s="346"/>
      <c r="C631" s="346"/>
      <c r="D631" s="346"/>
      <c r="E631" s="346"/>
      <c r="F631" s="346"/>
      <c r="G631" s="346"/>
      <c r="H631" s="346"/>
      <c r="I631" s="346"/>
      <c r="J631" s="346"/>
      <c r="K631" s="346"/>
      <c r="L631" s="346"/>
      <c r="M631" s="346"/>
      <c r="N631" s="346"/>
      <c r="O631" s="346"/>
      <c r="P631" s="346"/>
      <c r="Q631" s="346"/>
      <c r="R631" s="346"/>
      <c r="S631" s="346"/>
      <c r="T631" s="346"/>
      <c r="U631" s="346"/>
      <c r="V631" s="346"/>
      <c r="W631" s="346"/>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c r="AS631" s="346"/>
      <c r="AT631" s="346"/>
      <c r="AU631" s="346"/>
      <c r="AV631" s="346"/>
      <c r="AW631" s="346"/>
      <c r="AX631" s="346"/>
      <c r="AY631" s="346"/>
      <c r="AZ631" s="346"/>
      <c r="BA631" s="346"/>
      <c r="BB631" s="346"/>
      <c r="BC631" s="346"/>
      <c r="BD631" s="346"/>
      <c r="BE631" s="346"/>
      <c r="BF631" s="346"/>
      <c r="BG631" s="346"/>
      <c r="BH631" s="346"/>
      <c r="BI631" s="346"/>
      <c r="BJ631" s="346"/>
      <c r="BK631" s="346"/>
      <c r="BL631" s="346"/>
      <c r="BM631" s="346"/>
      <c r="BN631" s="346"/>
      <c r="BO631" s="346"/>
      <c r="BP631" s="346"/>
      <c r="BQ631" s="346"/>
    </row>
    <row r="632" ht="15.75" customHeight="1">
      <c r="A632" s="346"/>
      <c r="B632" s="346"/>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c r="AS632" s="346"/>
      <c r="AT632" s="346"/>
      <c r="AU632" s="346"/>
      <c r="AV632" s="346"/>
      <c r="AW632" s="346"/>
      <c r="AX632" s="346"/>
      <c r="AY632" s="346"/>
      <c r="AZ632" s="346"/>
      <c r="BA632" s="346"/>
      <c r="BB632" s="346"/>
      <c r="BC632" s="346"/>
      <c r="BD632" s="346"/>
      <c r="BE632" s="346"/>
      <c r="BF632" s="346"/>
      <c r="BG632" s="346"/>
      <c r="BH632" s="346"/>
      <c r="BI632" s="346"/>
      <c r="BJ632" s="346"/>
      <c r="BK632" s="346"/>
      <c r="BL632" s="346"/>
      <c r="BM632" s="346"/>
      <c r="BN632" s="346"/>
      <c r="BO632" s="346"/>
      <c r="BP632" s="346"/>
      <c r="BQ632" s="346"/>
    </row>
    <row r="633" ht="15.75" customHeight="1">
      <c r="A633" s="346"/>
      <c r="B633" s="346"/>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c r="AS633" s="346"/>
      <c r="AT633" s="346"/>
      <c r="AU633" s="346"/>
      <c r="AV633" s="346"/>
      <c r="AW633" s="346"/>
      <c r="AX633" s="346"/>
      <c r="AY633" s="346"/>
      <c r="AZ633" s="346"/>
      <c r="BA633" s="346"/>
      <c r="BB633" s="346"/>
      <c r="BC633" s="346"/>
      <c r="BD633" s="346"/>
      <c r="BE633" s="346"/>
      <c r="BF633" s="346"/>
      <c r="BG633" s="346"/>
      <c r="BH633" s="346"/>
      <c r="BI633" s="346"/>
      <c r="BJ633" s="346"/>
      <c r="BK633" s="346"/>
      <c r="BL633" s="346"/>
      <c r="BM633" s="346"/>
      <c r="BN633" s="346"/>
      <c r="BO633" s="346"/>
      <c r="BP633" s="346"/>
      <c r="BQ633" s="346"/>
    </row>
    <row r="634" ht="15.75" customHeight="1">
      <c r="A634" s="346"/>
      <c r="B634" s="346"/>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c r="AS634" s="346"/>
      <c r="AT634" s="346"/>
      <c r="AU634" s="346"/>
      <c r="AV634" s="346"/>
      <c r="AW634" s="346"/>
      <c r="AX634" s="346"/>
      <c r="AY634" s="346"/>
      <c r="AZ634" s="346"/>
      <c r="BA634" s="346"/>
      <c r="BB634" s="346"/>
      <c r="BC634" s="346"/>
      <c r="BD634" s="346"/>
      <c r="BE634" s="346"/>
      <c r="BF634" s="346"/>
      <c r="BG634" s="346"/>
      <c r="BH634" s="346"/>
      <c r="BI634" s="346"/>
      <c r="BJ634" s="346"/>
      <c r="BK634" s="346"/>
      <c r="BL634" s="346"/>
      <c r="BM634" s="346"/>
      <c r="BN634" s="346"/>
      <c r="BO634" s="346"/>
      <c r="BP634" s="346"/>
      <c r="BQ634" s="346"/>
    </row>
    <row r="635" ht="15.75" customHeight="1">
      <c r="A635" s="346"/>
      <c r="B635" s="346"/>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c r="AS635" s="346"/>
      <c r="AT635" s="346"/>
      <c r="AU635" s="346"/>
      <c r="AV635" s="346"/>
      <c r="AW635" s="346"/>
      <c r="AX635" s="346"/>
      <c r="AY635" s="346"/>
      <c r="AZ635" s="346"/>
      <c r="BA635" s="346"/>
      <c r="BB635" s="346"/>
      <c r="BC635" s="346"/>
      <c r="BD635" s="346"/>
      <c r="BE635" s="346"/>
      <c r="BF635" s="346"/>
      <c r="BG635" s="346"/>
      <c r="BH635" s="346"/>
      <c r="BI635" s="346"/>
      <c r="BJ635" s="346"/>
      <c r="BK635" s="346"/>
      <c r="BL635" s="346"/>
      <c r="BM635" s="346"/>
      <c r="BN635" s="346"/>
      <c r="BO635" s="346"/>
      <c r="BP635" s="346"/>
      <c r="BQ635" s="346"/>
    </row>
    <row r="636" ht="15.75" customHeight="1">
      <c r="A636" s="346"/>
      <c r="B636" s="346"/>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c r="AS636" s="346"/>
      <c r="AT636" s="346"/>
      <c r="AU636" s="346"/>
      <c r="AV636" s="346"/>
      <c r="AW636" s="346"/>
      <c r="AX636" s="346"/>
      <c r="AY636" s="346"/>
      <c r="AZ636" s="346"/>
      <c r="BA636" s="346"/>
      <c r="BB636" s="346"/>
      <c r="BC636" s="346"/>
      <c r="BD636" s="346"/>
      <c r="BE636" s="346"/>
      <c r="BF636" s="346"/>
      <c r="BG636" s="346"/>
      <c r="BH636" s="346"/>
      <c r="BI636" s="346"/>
      <c r="BJ636" s="346"/>
      <c r="BK636" s="346"/>
      <c r="BL636" s="346"/>
      <c r="BM636" s="346"/>
      <c r="BN636" s="346"/>
      <c r="BO636" s="346"/>
      <c r="BP636" s="346"/>
      <c r="BQ636" s="346"/>
    </row>
    <row r="637" ht="15.75" customHeight="1">
      <c r="A637" s="346"/>
      <c r="B637" s="346"/>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c r="AS637" s="346"/>
      <c r="AT637" s="346"/>
      <c r="AU637" s="346"/>
      <c r="AV637" s="346"/>
      <c r="AW637" s="346"/>
      <c r="AX637" s="346"/>
      <c r="AY637" s="346"/>
      <c r="AZ637" s="346"/>
      <c r="BA637" s="346"/>
      <c r="BB637" s="346"/>
      <c r="BC637" s="346"/>
      <c r="BD637" s="346"/>
      <c r="BE637" s="346"/>
      <c r="BF637" s="346"/>
      <c r="BG637" s="346"/>
      <c r="BH637" s="346"/>
      <c r="BI637" s="346"/>
      <c r="BJ637" s="346"/>
      <c r="BK637" s="346"/>
      <c r="BL637" s="346"/>
      <c r="BM637" s="346"/>
      <c r="BN637" s="346"/>
      <c r="BO637" s="346"/>
      <c r="BP637" s="346"/>
      <c r="BQ637" s="346"/>
    </row>
    <row r="638" ht="15.75" customHeight="1">
      <c r="A638" s="346"/>
      <c r="B638" s="346"/>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c r="AS638" s="346"/>
      <c r="AT638" s="346"/>
      <c r="AU638" s="346"/>
      <c r="AV638" s="346"/>
      <c r="AW638" s="346"/>
      <c r="AX638" s="346"/>
      <c r="AY638" s="346"/>
      <c r="AZ638" s="346"/>
      <c r="BA638" s="346"/>
      <c r="BB638" s="346"/>
      <c r="BC638" s="346"/>
      <c r="BD638" s="346"/>
      <c r="BE638" s="346"/>
      <c r="BF638" s="346"/>
      <c r="BG638" s="346"/>
      <c r="BH638" s="346"/>
      <c r="BI638" s="346"/>
      <c r="BJ638" s="346"/>
      <c r="BK638" s="346"/>
      <c r="BL638" s="346"/>
      <c r="BM638" s="346"/>
      <c r="BN638" s="346"/>
      <c r="BO638" s="346"/>
      <c r="BP638" s="346"/>
      <c r="BQ638" s="346"/>
    </row>
    <row r="639" ht="15.75" customHeight="1">
      <c r="A639" s="346"/>
      <c r="B639" s="346"/>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c r="AS639" s="346"/>
      <c r="AT639" s="346"/>
      <c r="AU639" s="346"/>
      <c r="AV639" s="346"/>
      <c r="AW639" s="346"/>
      <c r="AX639" s="346"/>
      <c r="AY639" s="346"/>
      <c r="AZ639" s="346"/>
      <c r="BA639" s="346"/>
      <c r="BB639" s="346"/>
      <c r="BC639" s="346"/>
      <c r="BD639" s="346"/>
      <c r="BE639" s="346"/>
      <c r="BF639" s="346"/>
      <c r="BG639" s="346"/>
      <c r="BH639" s="346"/>
      <c r="BI639" s="346"/>
      <c r="BJ639" s="346"/>
      <c r="BK639" s="346"/>
      <c r="BL639" s="346"/>
      <c r="BM639" s="346"/>
      <c r="BN639" s="346"/>
      <c r="BO639" s="346"/>
      <c r="BP639" s="346"/>
      <c r="BQ639" s="346"/>
    </row>
    <row r="640" ht="15.75" customHeight="1">
      <c r="A640" s="346"/>
      <c r="B640" s="346"/>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c r="AS640" s="346"/>
      <c r="AT640" s="346"/>
      <c r="AU640" s="346"/>
      <c r="AV640" s="346"/>
      <c r="AW640" s="346"/>
      <c r="AX640" s="346"/>
      <c r="AY640" s="346"/>
      <c r="AZ640" s="346"/>
      <c r="BA640" s="346"/>
      <c r="BB640" s="346"/>
      <c r="BC640" s="346"/>
      <c r="BD640" s="346"/>
      <c r="BE640" s="346"/>
      <c r="BF640" s="346"/>
      <c r="BG640" s="346"/>
      <c r="BH640" s="346"/>
      <c r="BI640" s="346"/>
      <c r="BJ640" s="346"/>
      <c r="BK640" s="346"/>
      <c r="BL640" s="346"/>
      <c r="BM640" s="346"/>
      <c r="BN640" s="346"/>
      <c r="BO640" s="346"/>
      <c r="BP640" s="346"/>
      <c r="BQ640" s="346"/>
    </row>
    <row r="641" ht="15.75" customHeight="1">
      <c r="A641" s="346"/>
      <c r="B641" s="34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c r="AS641" s="346"/>
      <c r="AT641" s="346"/>
      <c r="AU641" s="346"/>
      <c r="AV641" s="346"/>
      <c r="AW641" s="346"/>
      <c r="AX641" s="346"/>
      <c r="AY641" s="346"/>
      <c r="AZ641" s="346"/>
      <c r="BA641" s="346"/>
      <c r="BB641" s="346"/>
      <c r="BC641" s="346"/>
      <c r="BD641" s="346"/>
      <c r="BE641" s="346"/>
      <c r="BF641" s="346"/>
      <c r="BG641" s="346"/>
      <c r="BH641" s="346"/>
      <c r="BI641" s="346"/>
      <c r="BJ641" s="346"/>
      <c r="BK641" s="346"/>
      <c r="BL641" s="346"/>
      <c r="BM641" s="346"/>
      <c r="BN641" s="346"/>
      <c r="BO641" s="346"/>
      <c r="BP641" s="346"/>
      <c r="BQ641" s="346"/>
    </row>
    <row r="642" ht="15.75" customHeight="1">
      <c r="A642" s="346"/>
      <c r="B642" s="34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c r="AS642" s="346"/>
      <c r="AT642" s="346"/>
      <c r="AU642" s="346"/>
      <c r="AV642" s="346"/>
      <c r="AW642" s="346"/>
      <c r="AX642" s="346"/>
      <c r="AY642" s="346"/>
      <c r="AZ642" s="346"/>
      <c r="BA642" s="346"/>
      <c r="BB642" s="346"/>
      <c r="BC642" s="346"/>
      <c r="BD642" s="346"/>
      <c r="BE642" s="346"/>
      <c r="BF642" s="346"/>
      <c r="BG642" s="346"/>
      <c r="BH642" s="346"/>
      <c r="BI642" s="346"/>
      <c r="BJ642" s="346"/>
      <c r="BK642" s="346"/>
      <c r="BL642" s="346"/>
      <c r="BM642" s="346"/>
      <c r="BN642" s="346"/>
      <c r="BO642" s="346"/>
      <c r="BP642" s="346"/>
      <c r="BQ642" s="346"/>
    </row>
    <row r="643" ht="15.75" customHeight="1">
      <c r="A643" s="346"/>
      <c r="B643" s="34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c r="AS643" s="346"/>
      <c r="AT643" s="346"/>
      <c r="AU643" s="346"/>
      <c r="AV643" s="346"/>
      <c r="AW643" s="346"/>
      <c r="AX643" s="346"/>
      <c r="AY643" s="346"/>
      <c r="AZ643" s="346"/>
      <c r="BA643" s="346"/>
      <c r="BB643" s="346"/>
      <c r="BC643" s="346"/>
      <c r="BD643" s="346"/>
      <c r="BE643" s="346"/>
      <c r="BF643" s="346"/>
      <c r="BG643" s="346"/>
      <c r="BH643" s="346"/>
      <c r="BI643" s="346"/>
      <c r="BJ643" s="346"/>
      <c r="BK643" s="346"/>
      <c r="BL643" s="346"/>
      <c r="BM643" s="346"/>
      <c r="BN643" s="346"/>
      <c r="BO643" s="346"/>
      <c r="BP643" s="346"/>
      <c r="BQ643" s="346"/>
    </row>
    <row r="644" ht="15.75" customHeight="1">
      <c r="A644" s="346"/>
      <c r="B644" s="34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c r="AS644" s="346"/>
      <c r="AT644" s="346"/>
      <c r="AU644" s="346"/>
      <c r="AV644" s="346"/>
      <c r="AW644" s="346"/>
      <c r="AX644" s="346"/>
      <c r="AY644" s="346"/>
      <c r="AZ644" s="346"/>
      <c r="BA644" s="346"/>
      <c r="BB644" s="346"/>
      <c r="BC644" s="346"/>
      <c r="BD644" s="346"/>
      <c r="BE644" s="346"/>
      <c r="BF644" s="346"/>
      <c r="BG644" s="346"/>
      <c r="BH644" s="346"/>
      <c r="BI644" s="346"/>
      <c r="BJ644" s="346"/>
      <c r="BK644" s="346"/>
      <c r="BL644" s="346"/>
      <c r="BM644" s="346"/>
      <c r="BN644" s="346"/>
      <c r="BO644" s="346"/>
      <c r="BP644" s="346"/>
      <c r="BQ644" s="346"/>
    </row>
    <row r="645" ht="15.75" customHeight="1">
      <c r="A645" s="346"/>
      <c r="B645" s="346"/>
      <c r="C645" s="346"/>
      <c r="D645" s="346"/>
      <c r="E645" s="346"/>
      <c r="F645" s="346"/>
      <c r="G645" s="346"/>
      <c r="H645" s="346"/>
      <c r="I645" s="346"/>
      <c r="J645" s="346"/>
      <c r="K645" s="346"/>
      <c r="L645" s="346"/>
      <c r="M645" s="346"/>
      <c r="N645" s="346"/>
      <c r="O645" s="346"/>
      <c r="P645" s="346"/>
      <c r="Q645" s="346"/>
      <c r="R645" s="346"/>
      <c r="S645" s="346"/>
      <c r="T645" s="346"/>
      <c r="U645" s="346"/>
      <c r="V645" s="346"/>
      <c r="W645" s="346"/>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c r="AS645" s="346"/>
      <c r="AT645" s="346"/>
      <c r="AU645" s="346"/>
      <c r="AV645" s="346"/>
      <c r="AW645" s="346"/>
      <c r="AX645" s="346"/>
      <c r="AY645" s="346"/>
      <c r="AZ645" s="346"/>
      <c r="BA645" s="346"/>
      <c r="BB645" s="346"/>
      <c r="BC645" s="346"/>
      <c r="BD645" s="346"/>
      <c r="BE645" s="346"/>
      <c r="BF645" s="346"/>
      <c r="BG645" s="346"/>
      <c r="BH645" s="346"/>
      <c r="BI645" s="346"/>
      <c r="BJ645" s="346"/>
      <c r="BK645" s="346"/>
      <c r="BL645" s="346"/>
      <c r="BM645" s="346"/>
      <c r="BN645" s="346"/>
      <c r="BO645" s="346"/>
      <c r="BP645" s="346"/>
      <c r="BQ645" s="346"/>
    </row>
    <row r="646" ht="15.75" customHeight="1">
      <c r="A646" s="346"/>
      <c r="B646" s="346"/>
      <c r="C646" s="346"/>
      <c r="D646" s="346"/>
      <c r="E646" s="346"/>
      <c r="F646" s="346"/>
      <c r="G646" s="346"/>
      <c r="H646" s="346"/>
      <c r="I646" s="346"/>
      <c r="J646" s="346"/>
      <c r="K646" s="346"/>
      <c r="L646" s="346"/>
      <c r="M646" s="346"/>
      <c r="N646" s="346"/>
      <c r="O646" s="346"/>
      <c r="P646" s="346"/>
      <c r="Q646" s="346"/>
      <c r="R646" s="346"/>
      <c r="S646" s="346"/>
      <c r="T646" s="346"/>
      <c r="U646" s="346"/>
      <c r="V646" s="346"/>
      <c r="W646" s="346"/>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c r="AS646" s="346"/>
      <c r="AT646" s="346"/>
      <c r="AU646" s="346"/>
      <c r="AV646" s="346"/>
      <c r="AW646" s="346"/>
      <c r="AX646" s="346"/>
      <c r="AY646" s="346"/>
      <c r="AZ646" s="346"/>
      <c r="BA646" s="346"/>
      <c r="BB646" s="346"/>
      <c r="BC646" s="346"/>
      <c r="BD646" s="346"/>
      <c r="BE646" s="346"/>
      <c r="BF646" s="346"/>
      <c r="BG646" s="346"/>
      <c r="BH646" s="346"/>
      <c r="BI646" s="346"/>
      <c r="BJ646" s="346"/>
      <c r="BK646" s="346"/>
      <c r="BL646" s="346"/>
      <c r="BM646" s="346"/>
      <c r="BN646" s="346"/>
      <c r="BO646" s="346"/>
      <c r="BP646" s="346"/>
      <c r="BQ646" s="346"/>
    </row>
    <row r="647" ht="15.75" customHeight="1">
      <c r="A647" s="346"/>
      <c r="B647" s="346"/>
      <c r="C647" s="346"/>
      <c r="D647" s="346"/>
      <c r="E647" s="346"/>
      <c r="F647" s="346"/>
      <c r="G647" s="346"/>
      <c r="H647" s="346"/>
      <c r="I647" s="346"/>
      <c r="J647" s="346"/>
      <c r="K647" s="346"/>
      <c r="L647" s="346"/>
      <c r="M647" s="346"/>
      <c r="N647" s="346"/>
      <c r="O647" s="346"/>
      <c r="P647" s="346"/>
      <c r="Q647" s="346"/>
      <c r="R647" s="346"/>
      <c r="S647" s="346"/>
      <c r="T647" s="346"/>
      <c r="U647" s="346"/>
      <c r="V647" s="346"/>
      <c r="W647" s="346"/>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c r="AS647" s="346"/>
      <c r="AT647" s="346"/>
      <c r="AU647" s="346"/>
      <c r="AV647" s="346"/>
      <c r="AW647" s="346"/>
      <c r="AX647" s="346"/>
      <c r="AY647" s="346"/>
      <c r="AZ647" s="346"/>
      <c r="BA647" s="346"/>
      <c r="BB647" s="346"/>
      <c r="BC647" s="346"/>
      <c r="BD647" s="346"/>
      <c r="BE647" s="346"/>
      <c r="BF647" s="346"/>
      <c r="BG647" s="346"/>
      <c r="BH647" s="346"/>
      <c r="BI647" s="346"/>
      <c r="BJ647" s="346"/>
      <c r="BK647" s="346"/>
      <c r="BL647" s="346"/>
      <c r="BM647" s="346"/>
      <c r="BN647" s="346"/>
      <c r="BO647" s="346"/>
      <c r="BP647" s="346"/>
      <c r="BQ647" s="346"/>
    </row>
    <row r="648" ht="15.75" customHeight="1">
      <c r="A648" s="346"/>
      <c r="B648" s="346"/>
      <c r="C648" s="346"/>
      <c r="D648" s="346"/>
      <c r="E648" s="346"/>
      <c r="F648" s="346"/>
      <c r="G648" s="346"/>
      <c r="H648" s="346"/>
      <c r="I648" s="346"/>
      <c r="J648" s="346"/>
      <c r="K648" s="346"/>
      <c r="L648" s="346"/>
      <c r="M648" s="346"/>
      <c r="N648" s="346"/>
      <c r="O648" s="346"/>
      <c r="P648" s="346"/>
      <c r="Q648" s="346"/>
      <c r="R648" s="346"/>
      <c r="S648" s="346"/>
      <c r="T648" s="346"/>
      <c r="U648" s="346"/>
      <c r="V648" s="346"/>
      <c r="W648" s="346"/>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c r="AS648" s="346"/>
      <c r="AT648" s="346"/>
      <c r="AU648" s="346"/>
      <c r="AV648" s="346"/>
      <c r="AW648" s="346"/>
      <c r="AX648" s="346"/>
      <c r="AY648" s="346"/>
      <c r="AZ648" s="346"/>
      <c r="BA648" s="346"/>
      <c r="BB648" s="346"/>
      <c r="BC648" s="346"/>
      <c r="BD648" s="346"/>
      <c r="BE648" s="346"/>
      <c r="BF648" s="346"/>
      <c r="BG648" s="346"/>
      <c r="BH648" s="346"/>
      <c r="BI648" s="346"/>
      <c r="BJ648" s="346"/>
      <c r="BK648" s="346"/>
      <c r="BL648" s="346"/>
      <c r="BM648" s="346"/>
      <c r="BN648" s="346"/>
      <c r="BO648" s="346"/>
      <c r="BP648" s="346"/>
      <c r="BQ648" s="346"/>
    </row>
    <row r="649" ht="15.75" customHeight="1">
      <c r="A649" s="346"/>
      <c r="B649" s="34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c r="AS649" s="346"/>
      <c r="AT649" s="346"/>
      <c r="AU649" s="346"/>
      <c r="AV649" s="346"/>
      <c r="AW649" s="346"/>
      <c r="AX649" s="346"/>
      <c r="AY649" s="346"/>
      <c r="AZ649" s="346"/>
      <c r="BA649" s="346"/>
      <c r="BB649" s="346"/>
      <c r="BC649" s="346"/>
      <c r="BD649" s="346"/>
      <c r="BE649" s="346"/>
      <c r="BF649" s="346"/>
      <c r="BG649" s="346"/>
      <c r="BH649" s="346"/>
      <c r="BI649" s="346"/>
      <c r="BJ649" s="346"/>
      <c r="BK649" s="346"/>
      <c r="BL649" s="346"/>
      <c r="BM649" s="346"/>
      <c r="BN649" s="346"/>
      <c r="BO649" s="346"/>
      <c r="BP649" s="346"/>
      <c r="BQ649" s="346"/>
    </row>
    <row r="650" ht="15.75" customHeight="1">
      <c r="A650" s="346"/>
      <c r="B650" s="34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c r="AS650" s="346"/>
      <c r="AT650" s="346"/>
      <c r="AU650" s="346"/>
      <c r="AV650" s="346"/>
      <c r="AW650" s="346"/>
      <c r="AX650" s="346"/>
      <c r="AY650" s="346"/>
      <c r="AZ650" s="346"/>
      <c r="BA650" s="346"/>
      <c r="BB650" s="346"/>
      <c r="BC650" s="346"/>
      <c r="BD650" s="346"/>
      <c r="BE650" s="346"/>
      <c r="BF650" s="346"/>
      <c r="BG650" s="346"/>
      <c r="BH650" s="346"/>
      <c r="BI650" s="346"/>
      <c r="BJ650" s="346"/>
      <c r="BK650" s="346"/>
      <c r="BL650" s="346"/>
      <c r="BM650" s="346"/>
      <c r="BN650" s="346"/>
      <c r="BO650" s="346"/>
      <c r="BP650" s="346"/>
      <c r="BQ650" s="346"/>
    </row>
    <row r="651" ht="15.75" customHeight="1">
      <c r="A651" s="346"/>
      <c r="B651" s="34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c r="AS651" s="346"/>
      <c r="AT651" s="346"/>
      <c r="AU651" s="346"/>
      <c r="AV651" s="346"/>
      <c r="AW651" s="346"/>
      <c r="AX651" s="346"/>
      <c r="AY651" s="346"/>
      <c r="AZ651" s="346"/>
      <c r="BA651" s="346"/>
      <c r="BB651" s="346"/>
      <c r="BC651" s="346"/>
      <c r="BD651" s="346"/>
      <c r="BE651" s="346"/>
      <c r="BF651" s="346"/>
      <c r="BG651" s="346"/>
      <c r="BH651" s="346"/>
      <c r="BI651" s="346"/>
      <c r="BJ651" s="346"/>
      <c r="BK651" s="346"/>
      <c r="BL651" s="346"/>
      <c r="BM651" s="346"/>
      <c r="BN651" s="346"/>
      <c r="BO651" s="346"/>
      <c r="BP651" s="346"/>
      <c r="BQ651" s="346"/>
    </row>
    <row r="652" ht="15.75" customHeight="1">
      <c r="A652" s="346"/>
      <c r="B652" s="34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c r="AS652" s="346"/>
      <c r="AT652" s="346"/>
      <c r="AU652" s="346"/>
      <c r="AV652" s="346"/>
      <c r="AW652" s="346"/>
      <c r="AX652" s="346"/>
      <c r="AY652" s="346"/>
      <c r="AZ652" s="346"/>
      <c r="BA652" s="346"/>
      <c r="BB652" s="346"/>
      <c r="BC652" s="346"/>
      <c r="BD652" s="346"/>
      <c r="BE652" s="346"/>
      <c r="BF652" s="346"/>
      <c r="BG652" s="346"/>
      <c r="BH652" s="346"/>
      <c r="BI652" s="346"/>
      <c r="BJ652" s="346"/>
      <c r="BK652" s="346"/>
      <c r="BL652" s="346"/>
      <c r="BM652" s="346"/>
      <c r="BN652" s="346"/>
      <c r="BO652" s="346"/>
      <c r="BP652" s="346"/>
      <c r="BQ652" s="346"/>
    </row>
    <row r="653" ht="15.75" customHeight="1">
      <c r="A653" s="346"/>
      <c r="B653" s="34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c r="AS653" s="346"/>
      <c r="AT653" s="346"/>
      <c r="AU653" s="346"/>
      <c r="AV653" s="346"/>
      <c r="AW653" s="346"/>
      <c r="AX653" s="346"/>
      <c r="AY653" s="346"/>
      <c r="AZ653" s="346"/>
      <c r="BA653" s="346"/>
      <c r="BB653" s="346"/>
      <c r="BC653" s="346"/>
      <c r="BD653" s="346"/>
      <c r="BE653" s="346"/>
      <c r="BF653" s="346"/>
      <c r="BG653" s="346"/>
      <c r="BH653" s="346"/>
      <c r="BI653" s="346"/>
      <c r="BJ653" s="346"/>
      <c r="BK653" s="346"/>
      <c r="BL653" s="346"/>
      <c r="BM653" s="346"/>
      <c r="BN653" s="346"/>
      <c r="BO653" s="346"/>
      <c r="BP653" s="346"/>
      <c r="BQ653" s="346"/>
    </row>
    <row r="654" ht="15.75" customHeight="1">
      <c r="A654" s="346"/>
      <c r="B654" s="346"/>
      <c r="C654" s="346"/>
      <c r="D654" s="346"/>
      <c r="E654" s="346"/>
      <c r="F654" s="346"/>
      <c r="G654" s="346"/>
      <c r="H654" s="346"/>
      <c r="I654" s="346"/>
      <c r="J654" s="346"/>
      <c r="K654" s="346"/>
      <c r="L654" s="346"/>
      <c r="M654" s="346"/>
      <c r="N654" s="346"/>
      <c r="O654" s="346"/>
      <c r="P654" s="346"/>
      <c r="Q654" s="346"/>
      <c r="R654" s="346"/>
      <c r="S654" s="346"/>
      <c r="T654" s="346"/>
      <c r="U654" s="346"/>
      <c r="V654" s="346"/>
      <c r="W654" s="346"/>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c r="AS654" s="346"/>
      <c r="AT654" s="346"/>
      <c r="AU654" s="346"/>
      <c r="AV654" s="346"/>
      <c r="AW654" s="346"/>
      <c r="AX654" s="346"/>
      <c r="AY654" s="346"/>
      <c r="AZ654" s="346"/>
      <c r="BA654" s="346"/>
      <c r="BB654" s="346"/>
      <c r="BC654" s="346"/>
      <c r="BD654" s="346"/>
      <c r="BE654" s="346"/>
      <c r="BF654" s="346"/>
      <c r="BG654" s="346"/>
      <c r="BH654" s="346"/>
      <c r="BI654" s="346"/>
      <c r="BJ654" s="346"/>
      <c r="BK654" s="346"/>
      <c r="BL654" s="346"/>
      <c r="BM654" s="346"/>
      <c r="BN654" s="346"/>
      <c r="BO654" s="346"/>
      <c r="BP654" s="346"/>
      <c r="BQ654" s="346"/>
    </row>
    <row r="655" ht="15.75" customHeight="1">
      <c r="A655" s="346"/>
      <c r="B655" s="346"/>
      <c r="C655" s="346"/>
      <c r="D655" s="346"/>
      <c r="E655" s="346"/>
      <c r="F655" s="346"/>
      <c r="G655" s="346"/>
      <c r="H655" s="346"/>
      <c r="I655" s="346"/>
      <c r="J655" s="346"/>
      <c r="K655" s="346"/>
      <c r="L655" s="346"/>
      <c r="M655" s="346"/>
      <c r="N655" s="346"/>
      <c r="O655" s="346"/>
      <c r="P655" s="346"/>
      <c r="Q655" s="346"/>
      <c r="R655" s="346"/>
      <c r="S655" s="346"/>
      <c r="T655" s="346"/>
      <c r="U655" s="346"/>
      <c r="V655" s="346"/>
      <c r="W655" s="346"/>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c r="AS655" s="346"/>
      <c r="AT655" s="346"/>
      <c r="AU655" s="346"/>
      <c r="AV655" s="346"/>
      <c r="AW655" s="346"/>
      <c r="AX655" s="346"/>
      <c r="AY655" s="346"/>
      <c r="AZ655" s="346"/>
      <c r="BA655" s="346"/>
      <c r="BB655" s="346"/>
      <c r="BC655" s="346"/>
      <c r="BD655" s="346"/>
      <c r="BE655" s="346"/>
      <c r="BF655" s="346"/>
      <c r="BG655" s="346"/>
      <c r="BH655" s="346"/>
      <c r="BI655" s="346"/>
      <c r="BJ655" s="346"/>
      <c r="BK655" s="346"/>
      <c r="BL655" s="346"/>
      <c r="BM655" s="346"/>
      <c r="BN655" s="346"/>
      <c r="BO655" s="346"/>
      <c r="BP655" s="346"/>
      <c r="BQ655" s="346"/>
    </row>
    <row r="656" ht="15.75" customHeight="1">
      <c r="A656" s="346"/>
      <c r="B656" s="346"/>
      <c r="C656" s="346"/>
      <c r="D656" s="346"/>
      <c r="E656" s="346"/>
      <c r="F656" s="346"/>
      <c r="G656" s="346"/>
      <c r="H656" s="346"/>
      <c r="I656" s="346"/>
      <c r="J656" s="346"/>
      <c r="K656" s="346"/>
      <c r="L656" s="346"/>
      <c r="M656" s="346"/>
      <c r="N656" s="346"/>
      <c r="O656" s="346"/>
      <c r="P656" s="346"/>
      <c r="Q656" s="346"/>
      <c r="R656" s="346"/>
      <c r="S656" s="346"/>
      <c r="T656" s="346"/>
      <c r="U656" s="346"/>
      <c r="V656" s="346"/>
      <c r="W656" s="346"/>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c r="AS656" s="346"/>
      <c r="AT656" s="346"/>
      <c r="AU656" s="346"/>
      <c r="AV656" s="346"/>
      <c r="AW656" s="346"/>
      <c r="AX656" s="346"/>
      <c r="AY656" s="346"/>
      <c r="AZ656" s="346"/>
      <c r="BA656" s="346"/>
      <c r="BB656" s="346"/>
      <c r="BC656" s="346"/>
      <c r="BD656" s="346"/>
      <c r="BE656" s="346"/>
      <c r="BF656" s="346"/>
      <c r="BG656" s="346"/>
      <c r="BH656" s="346"/>
      <c r="BI656" s="346"/>
      <c r="BJ656" s="346"/>
      <c r="BK656" s="346"/>
      <c r="BL656" s="346"/>
      <c r="BM656" s="346"/>
      <c r="BN656" s="346"/>
      <c r="BO656" s="346"/>
      <c r="BP656" s="346"/>
      <c r="BQ656" s="346"/>
    </row>
    <row r="657" ht="15.75" customHeight="1">
      <c r="A657" s="346"/>
      <c r="B657" s="346"/>
      <c r="C657" s="346"/>
      <c r="D657" s="346"/>
      <c r="E657" s="346"/>
      <c r="F657" s="346"/>
      <c r="G657" s="346"/>
      <c r="H657" s="346"/>
      <c r="I657" s="346"/>
      <c r="J657" s="346"/>
      <c r="K657" s="346"/>
      <c r="L657" s="346"/>
      <c r="M657" s="346"/>
      <c r="N657" s="346"/>
      <c r="O657" s="346"/>
      <c r="P657" s="346"/>
      <c r="Q657" s="346"/>
      <c r="R657" s="346"/>
      <c r="S657" s="346"/>
      <c r="T657" s="346"/>
      <c r="U657" s="346"/>
      <c r="V657" s="346"/>
      <c r="W657" s="346"/>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c r="AS657" s="346"/>
      <c r="AT657" s="346"/>
      <c r="AU657" s="346"/>
      <c r="AV657" s="346"/>
      <c r="AW657" s="346"/>
      <c r="AX657" s="346"/>
      <c r="AY657" s="346"/>
      <c r="AZ657" s="346"/>
      <c r="BA657" s="346"/>
      <c r="BB657" s="346"/>
      <c r="BC657" s="346"/>
      <c r="BD657" s="346"/>
      <c r="BE657" s="346"/>
      <c r="BF657" s="346"/>
      <c r="BG657" s="346"/>
      <c r="BH657" s="346"/>
      <c r="BI657" s="346"/>
      <c r="BJ657" s="346"/>
      <c r="BK657" s="346"/>
      <c r="BL657" s="346"/>
      <c r="BM657" s="346"/>
      <c r="BN657" s="346"/>
      <c r="BO657" s="346"/>
      <c r="BP657" s="346"/>
      <c r="BQ657" s="346"/>
    </row>
    <row r="658" ht="15.75" customHeight="1">
      <c r="A658" s="346"/>
      <c r="B658" s="346"/>
      <c r="C658" s="346"/>
      <c r="D658" s="346"/>
      <c r="E658" s="346"/>
      <c r="F658" s="346"/>
      <c r="G658" s="346"/>
      <c r="H658" s="346"/>
      <c r="I658" s="346"/>
      <c r="J658" s="346"/>
      <c r="K658" s="346"/>
      <c r="L658" s="346"/>
      <c r="M658" s="346"/>
      <c r="N658" s="346"/>
      <c r="O658" s="346"/>
      <c r="P658" s="346"/>
      <c r="Q658" s="346"/>
      <c r="R658" s="346"/>
      <c r="S658" s="346"/>
      <c r="T658" s="346"/>
      <c r="U658" s="346"/>
      <c r="V658" s="346"/>
      <c r="W658" s="346"/>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c r="AS658" s="346"/>
      <c r="AT658" s="346"/>
      <c r="AU658" s="346"/>
      <c r="AV658" s="346"/>
      <c r="AW658" s="346"/>
      <c r="AX658" s="346"/>
      <c r="AY658" s="346"/>
      <c r="AZ658" s="346"/>
      <c r="BA658" s="346"/>
      <c r="BB658" s="346"/>
      <c r="BC658" s="346"/>
      <c r="BD658" s="346"/>
      <c r="BE658" s="346"/>
      <c r="BF658" s="346"/>
      <c r="BG658" s="346"/>
      <c r="BH658" s="346"/>
      <c r="BI658" s="346"/>
      <c r="BJ658" s="346"/>
      <c r="BK658" s="346"/>
      <c r="BL658" s="346"/>
      <c r="BM658" s="346"/>
      <c r="BN658" s="346"/>
      <c r="BO658" s="346"/>
      <c r="BP658" s="346"/>
      <c r="BQ658" s="346"/>
    </row>
    <row r="659" ht="15.75" customHeight="1">
      <c r="A659" s="346"/>
      <c r="B659" s="346"/>
      <c r="C659" s="346"/>
      <c r="D659" s="346"/>
      <c r="E659" s="346"/>
      <c r="F659" s="346"/>
      <c r="G659" s="346"/>
      <c r="H659" s="346"/>
      <c r="I659" s="346"/>
      <c r="J659" s="346"/>
      <c r="K659" s="346"/>
      <c r="L659" s="346"/>
      <c r="M659" s="346"/>
      <c r="N659" s="346"/>
      <c r="O659" s="346"/>
      <c r="P659" s="346"/>
      <c r="Q659" s="346"/>
      <c r="R659" s="346"/>
      <c r="S659" s="346"/>
      <c r="T659" s="346"/>
      <c r="U659" s="346"/>
      <c r="V659" s="346"/>
      <c r="W659" s="346"/>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c r="AS659" s="346"/>
      <c r="AT659" s="346"/>
      <c r="AU659" s="346"/>
      <c r="AV659" s="346"/>
      <c r="AW659" s="346"/>
      <c r="AX659" s="346"/>
      <c r="AY659" s="346"/>
      <c r="AZ659" s="346"/>
      <c r="BA659" s="346"/>
      <c r="BB659" s="346"/>
      <c r="BC659" s="346"/>
      <c r="BD659" s="346"/>
      <c r="BE659" s="346"/>
      <c r="BF659" s="346"/>
      <c r="BG659" s="346"/>
      <c r="BH659" s="346"/>
      <c r="BI659" s="346"/>
      <c r="BJ659" s="346"/>
      <c r="BK659" s="346"/>
      <c r="BL659" s="346"/>
      <c r="BM659" s="346"/>
      <c r="BN659" s="346"/>
      <c r="BO659" s="346"/>
      <c r="BP659" s="346"/>
      <c r="BQ659" s="346"/>
    </row>
    <row r="660" ht="15.75" customHeight="1">
      <c r="A660" s="346"/>
      <c r="B660" s="346"/>
      <c r="C660" s="346"/>
      <c r="D660" s="346"/>
      <c r="E660" s="346"/>
      <c r="F660" s="346"/>
      <c r="G660" s="346"/>
      <c r="H660" s="346"/>
      <c r="I660" s="346"/>
      <c r="J660" s="346"/>
      <c r="K660" s="346"/>
      <c r="L660" s="346"/>
      <c r="M660" s="346"/>
      <c r="N660" s="346"/>
      <c r="O660" s="346"/>
      <c r="P660" s="346"/>
      <c r="Q660" s="346"/>
      <c r="R660" s="346"/>
      <c r="S660" s="346"/>
      <c r="T660" s="346"/>
      <c r="U660" s="346"/>
      <c r="V660" s="346"/>
      <c r="W660" s="346"/>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c r="AS660" s="346"/>
      <c r="AT660" s="346"/>
      <c r="AU660" s="346"/>
      <c r="AV660" s="346"/>
      <c r="AW660" s="346"/>
      <c r="AX660" s="346"/>
      <c r="AY660" s="346"/>
      <c r="AZ660" s="346"/>
      <c r="BA660" s="346"/>
      <c r="BB660" s="346"/>
      <c r="BC660" s="346"/>
      <c r="BD660" s="346"/>
      <c r="BE660" s="346"/>
      <c r="BF660" s="346"/>
      <c r="BG660" s="346"/>
      <c r="BH660" s="346"/>
      <c r="BI660" s="346"/>
      <c r="BJ660" s="346"/>
      <c r="BK660" s="346"/>
      <c r="BL660" s="346"/>
      <c r="BM660" s="346"/>
      <c r="BN660" s="346"/>
      <c r="BO660" s="346"/>
      <c r="BP660" s="346"/>
      <c r="BQ660" s="346"/>
    </row>
    <row r="661" ht="15.75" customHeight="1">
      <c r="A661" s="346"/>
      <c r="B661" s="346"/>
      <c r="C661" s="346"/>
      <c r="D661" s="346"/>
      <c r="E661" s="346"/>
      <c r="F661" s="346"/>
      <c r="G661" s="346"/>
      <c r="H661" s="346"/>
      <c r="I661" s="346"/>
      <c r="J661" s="346"/>
      <c r="K661" s="346"/>
      <c r="L661" s="346"/>
      <c r="M661" s="346"/>
      <c r="N661" s="346"/>
      <c r="O661" s="346"/>
      <c r="P661" s="346"/>
      <c r="Q661" s="346"/>
      <c r="R661" s="346"/>
      <c r="S661" s="346"/>
      <c r="T661" s="346"/>
      <c r="U661" s="346"/>
      <c r="V661" s="346"/>
      <c r="W661" s="346"/>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c r="AS661" s="346"/>
      <c r="AT661" s="346"/>
      <c r="AU661" s="346"/>
      <c r="AV661" s="346"/>
      <c r="AW661" s="346"/>
      <c r="AX661" s="346"/>
      <c r="AY661" s="346"/>
      <c r="AZ661" s="346"/>
      <c r="BA661" s="346"/>
      <c r="BB661" s="346"/>
      <c r="BC661" s="346"/>
      <c r="BD661" s="346"/>
      <c r="BE661" s="346"/>
      <c r="BF661" s="346"/>
      <c r="BG661" s="346"/>
      <c r="BH661" s="346"/>
      <c r="BI661" s="346"/>
      <c r="BJ661" s="346"/>
      <c r="BK661" s="346"/>
      <c r="BL661" s="346"/>
      <c r="BM661" s="346"/>
      <c r="BN661" s="346"/>
      <c r="BO661" s="346"/>
      <c r="BP661" s="346"/>
      <c r="BQ661" s="346"/>
    </row>
    <row r="662" ht="15.75" customHeight="1">
      <c r="A662" s="346"/>
      <c r="B662" s="34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c r="AS662" s="346"/>
      <c r="AT662" s="346"/>
      <c r="AU662" s="346"/>
      <c r="AV662" s="346"/>
      <c r="AW662" s="346"/>
      <c r="AX662" s="346"/>
      <c r="AY662" s="346"/>
      <c r="AZ662" s="346"/>
      <c r="BA662" s="346"/>
      <c r="BB662" s="346"/>
      <c r="BC662" s="346"/>
      <c r="BD662" s="346"/>
      <c r="BE662" s="346"/>
      <c r="BF662" s="346"/>
      <c r="BG662" s="346"/>
      <c r="BH662" s="346"/>
      <c r="BI662" s="346"/>
      <c r="BJ662" s="346"/>
      <c r="BK662" s="346"/>
      <c r="BL662" s="346"/>
      <c r="BM662" s="346"/>
      <c r="BN662" s="346"/>
      <c r="BO662" s="346"/>
      <c r="BP662" s="346"/>
      <c r="BQ662" s="346"/>
    </row>
    <row r="663" ht="15.75" customHeight="1">
      <c r="A663" s="346"/>
      <c r="B663" s="34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c r="AS663" s="346"/>
      <c r="AT663" s="346"/>
      <c r="AU663" s="346"/>
      <c r="AV663" s="346"/>
      <c r="AW663" s="346"/>
      <c r="AX663" s="346"/>
      <c r="AY663" s="346"/>
      <c r="AZ663" s="346"/>
      <c r="BA663" s="346"/>
      <c r="BB663" s="346"/>
      <c r="BC663" s="346"/>
      <c r="BD663" s="346"/>
      <c r="BE663" s="346"/>
      <c r="BF663" s="346"/>
      <c r="BG663" s="346"/>
      <c r="BH663" s="346"/>
      <c r="BI663" s="346"/>
      <c r="BJ663" s="346"/>
      <c r="BK663" s="346"/>
      <c r="BL663" s="346"/>
      <c r="BM663" s="346"/>
      <c r="BN663" s="346"/>
      <c r="BO663" s="346"/>
      <c r="BP663" s="346"/>
      <c r="BQ663" s="346"/>
    </row>
    <row r="664" ht="15.75" customHeight="1">
      <c r="A664" s="346"/>
      <c r="B664" s="34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c r="AS664" s="346"/>
      <c r="AT664" s="346"/>
      <c r="AU664" s="346"/>
      <c r="AV664" s="346"/>
      <c r="AW664" s="346"/>
      <c r="AX664" s="346"/>
      <c r="AY664" s="346"/>
      <c r="AZ664" s="346"/>
      <c r="BA664" s="346"/>
      <c r="BB664" s="346"/>
      <c r="BC664" s="346"/>
      <c r="BD664" s="346"/>
      <c r="BE664" s="346"/>
      <c r="BF664" s="346"/>
      <c r="BG664" s="346"/>
      <c r="BH664" s="346"/>
      <c r="BI664" s="346"/>
      <c r="BJ664" s="346"/>
      <c r="BK664" s="346"/>
      <c r="BL664" s="346"/>
      <c r="BM664" s="346"/>
      <c r="BN664" s="346"/>
      <c r="BO664" s="346"/>
      <c r="BP664" s="346"/>
      <c r="BQ664" s="346"/>
    </row>
    <row r="665" ht="15.75" customHeight="1">
      <c r="A665" s="346"/>
      <c r="B665" s="34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c r="AS665" s="346"/>
      <c r="AT665" s="346"/>
      <c r="AU665" s="346"/>
      <c r="AV665" s="346"/>
      <c r="AW665" s="346"/>
      <c r="AX665" s="346"/>
      <c r="AY665" s="346"/>
      <c r="AZ665" s="346"/>
      <c r="BA665" s="346"/>
      <c r="BB665" s="346"/>
      <c r="BC665" s="346"/>
      <c r="BD665" s="346"/>
      <c r="BE665" s="346"/>
      <c r="BF665" s="346"/>
      <c r="BG665" s="346"/>
      <c r="BH665" s="346"/>
      <c r="BI665" s="346"/>
      <c r="BJ665" s="346"/>
      <c r="BK665" s="346"/>
      <c r="BL665" s="346"/>
      <c r="BM665" s="346"/>
      <c r="BN665" s="346"/>
      <c r="BO665" s="346"/>
      <c r="BP665" s="346"/>
      <c r="BQ665" s="346"/>
    </row>
    <row r="666" ht="15.75" customHeight="1">
      <c r="A666" s="346"/>
      <c r="B666" s="34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c r="AS666" s="346"/>
      <c r="AT666" s="346"/>
      <c r="AU666" s="346"/>
      <c r="AV666" s="346"/>
      <c r="AW666" s="346"/>
      <c r="AX666" s="346"/>
      <c r="AY666" s="346"/>
      <c r="AZ666" s="346"/>
      <c r="BA666" s="346"/>
      <c r="BB666" s="346"/>
      <c r="BC666" s="346"/>
      <c r="BD666" s="346"/>
      <c r="BE666" s="346"/>
      <c r="BF666" s="346"/>
      <c r="BG666" s="346"/>
      <c r="BH666" s="346"/>
      <c r="BI666" s="346"/>
      <c r="BJ666" s="346"/>
      <c r="BK666" s="346"/>
      <c r="BL666" s="346"/>
      <c r="BM666" s="346"/>
      <c r="BN666" s="346"/>
      <c r="BO666" s="346"/>
      <c r="BP666" s="346"/>
      <c r="BQ666" s="346"/>
    </row>
    <row r="667" ht="15.75" customHeight="1">
      <c r="A667" s="346"/>
      <c r="B667" s="34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c r="AS667" s="346"/>
      <c r="AT667" s="346"/>
      <c r="AU667" s="346"/>
      <c r="AV667" s="346"/>
      <c r="AW667" s="346"/>
      <c r="AX667" s="346"/>
      <c r="AY667" s="346"/>
      <c r="AZ667" s="346"/>
      <c r="BA667" s="346"/>
      <c r="BB667" s="346"/>
      <c r="BC667" s="346"/>
      <c r="BD667" s="346"/>
      <c r="BE667" s="346"/>
      <c r="BF667" s="346"/>
      <c r="BG667" s="346"/>
      <c r="BH667" s="346"/>
      <c r="BI667" s="346"/>
      <c r="BJ667" s="346"/>
      <c r="BK667" s="346"/>
      <c r="BL667" s="346"/>
      <c r="BM667" s="346"/>
      <c r="BN667" s="346"/>
      <c r="BO667" s="346"/>
      <c r="BP667" s="346"/>
      <c r="BQ667" s="346"/>
    </row>
    <row r="668" ht="15.75" customHeight="1">
      <c r="A668" s="346"/>
      <c r="B668" s="34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c r="AS668" s="346"/>
      <c r="AT668" s="346"/>
      <c r="AU668" s="346"/>
      <c r="AV668" s="346"/>
      <c r="AW668" s="346"/>
      <c r="AX668" s="346"/>
      <c r="AY668" s="346"/>
      <c r="AZ668" s="346"/>
      <c r="BA668" s="346"/>
      <c r="BB668" s="346"/>
      <c r="BC668" s="346"/>
      <c r="BD668" s="346"/>
      <c r="BE668" s="346"/>
      <c r="BF668" s="346"/>
      <c r="BG668" s="346"/>
      <c r="BH668" s="346"/>
      <c r="BI668" s="346"/>
      <c r="BJ668" s="346"/>
      <c r="BK668" s="346"/>
      <c r="BL668" s="346"/>
      <c r="BM668" s="346"/>
      <c r="BN668" s="346"/>
      <c r="BO668" s="346"/>
      <c r="BP668" s="346"/>
      <c r="BQ668" s="346"/>
    </row>
    <row r="669" ht="15.75" customHeight="1">
      <c r="A669" s="346"/>
      <c r="B669" s="34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c r="AS669" s="346"/>
      <c r="AT669" s="346"/>
      <c r="AU669" s="346"/>
      <c r="AV669" s="346"/>
      <c r="AW669" s="346"/>
      <c r="AX669" s="346"/>
      <c r="AY669" s="346"/>
      <c r="AZ669" s="346"/>
      <c r="BA669" s="346"/>
      <c r="BB669" s="346"/>
      <c r="BC669" s="346"/>
      <c r="BD669" s="346"/>
      <c r="BE669" s="346"/>
      <c r="BF669" s="346"/>
      <c r="BG669" s="346"/>
      <c r="BH669" s="346"/>
      <c r="BI669" s="346"/>
      <c r="BJ669" s="346"/>
      <c r="BK669" s="346"/>
      <c r="BL669" s="346"/>
      <c r="BM669" s="346"/>
      <c r="BN669" s="346"/>
      <c r="BO669" s="346"/>
      <c r="BP669" s="346"/>
      <c r="BQ669" s="346"/>
    </row>
    <row r="670" ht="15.75" customHeight="1">
      <c r="A670" s="346"/>
      <c r="B670" s="34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c r="AS670" s="346"/>
      <c r="AT670" s="346"/>
      <c r="AU670" s="346"/>
      <c r="AV670" s="346"/>
      <c r="AW670" s="346"/>
      <c r="AX670" s="346"/>
      <c r="AY670" s="346"/>
      <c r="AZ670" s="346"/>
      <c r="BA670" s="346"/>
      <c r="BB670" s="346"/>
      <c r="BC670" s="346"/>
      <c r="BD670" s="346"/>
      <c r="BE670" s="346"/>
      <c r="BF670" s="346"/>
      <c r="BG670" s="346"/>
      <c r="BH670" s="346"/>
      <c r="BI670" s="346"/>
      <c r="BJ670" s="346"/>
      <c r="BK670" s="346"/>
      <c r="BL670" s="346"/>
      <c r="BM670" s="346"/>
      <c r="BN670" s="346"/>
      <c r="BO670" s="346"/>
      <c r="BP670" s="346"/>
      <c r="BQ670" s="346"/>
    </row>
    <row r="671" ht="15.75" customHeight="1">
      <c r="A671" s="346"/>
      <c r="B671" s="34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c r="AS671" s="346"/>
      <c r="AT671" s="346"/>
      <c r="AU671" s="346"/>
      <c r="AV671" s="346"/>
      <c r="AW671" s="346"/>
      <c r="AX671" s="346"/>
      <c r="AY671" s="346"/>
      <c r="AZ671" s="346"/>
      <c r="BA671" s="346"/>
      <c r="BB671" s="346"/>
      <c r="BC671" s="346"/>
      <c r="BD671" s="346"/>
      <c r="BE671" s="346"/>
      <c r="BF671" s="346"/>
      <c r="BG671" s="346"/>
      <c r="BH671" s="346"/>
      <c r="BI671" s="346"/>
      <c r="BJ671" s="346"/>
      <c r="BK671" s="346"/>
      <c r="BL671" s="346"/>
      <c r="BM671" s="346"/>
      <c r="BN671" s="346"/>
      <c r="BO671" s="346"/>
      <c r="BP671" s="346"/>
      <c r="BQ671" s="346"/>
    </row>
    <row r="672" ht="15.75" customHeight="1">
      <c r="A672" s="346"/>
      <c r="B672" s="34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c r="AS672" s="346"/>
      <c r="AT672" s="346"/>
      <c r="AU672" s="346"/>
      <c r="AV672" s="346"/>
      <c r="AW672" s="346"/>
      <c r="AX672" s="346"/>
      <c r="AY672" s="346"/>
      <c r="AZ672" s="346"/>
      <c r="BA672" s="346"/>
      <c r="BB672" s="346"/>
      <c r="BC672" s="346"/>
      <c r="BD672" s="346"/>
      <c r="BE672" s="346"/>
      <c r="BF672" s="346"/>
      <c r="BG672" s="346"/>
      <c r="BH672" s="346"/>
      <c r="BI672" s="346"/>
      <c r="BJ672" s="346"/>
      <c r="BK672" s="346"/>
      <c r="BL672" s="346"/>
      <c r="BM672" s="346"/>
      <c r="BN672" s="346"/>
      <c r="BO672" s="346"/>
      <c r="BP672" s="346"/>
      <c r="BQ672" s="346"/>
    </row>
    <row r="673" ht="15.75" customHeight="1">
      <c r="A673" s="346"/>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c r="AS673" s="346"/>
      <c r="AT673" s="346"/>
      <c r="AU673" s="346"/>
      <c r="AV673" s="346"/>
      <c r="AW673" s="346"/>
      <c r="AX673" s="346"/>
      <c r="AY673" s="346"/>
      <c r="AZ673" s="346"/>
      <c r="BA673" s="346"/>
      <c r="BB673" s="346"/>
      <c r="BC673" s="346"/>
      <c r="BD673" s="346"/>
      <c r="BE673" s="346"/>
      <c r="BF673" s="346"/>
      <c r="BG673" s="346"/>
      <c r="BH673" s="346"/>
      <c r="BI673" s="346"/>
      <c r="BJ673" s="346"/>
      <c r="BK673" s="346"/>
      <c r="BL673" s="346"/>
      <c r="BM673" s="346"/>
      <c r="BN673" s="346"/>
      <c r="BO673" s="346"/>
      <c r="BP673" s="346"/>
      <c r="BQ673" s="346"/>
    </row>
    <row r="674" ht="15.75" customHeight="1">
      <c r="A674" s="346"/>
      <c r="B674" s="34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c r="AS674" s="346"/>
      <c r="AT674" s="346"/>
      <c r="AU674" s="346"/>
      <c r="AV674" s="346"/>
      <c r="AW674" s="346"/>
      <c r="AX674" s="346"/>
      <c r="AY674" s="346"/>
      <c r="AZ674" s="346"/>
      <c r="BA674" s="346"/>
      <c r="BB674" s="346"/>
      <c r="BC674" s="346"/>
      <c r="BD674" s="346"/>
      <c r="BE674" s="346"/>
      <c r="BF674" s="346"/>
      <c r="BG674" s="346"/>
      <c r="BH674" s="346"/>
      <c r="BI674" s="346"/>
      <c r="BJ674" s="346"/>
      <c r="BK674" s="346"/>
      <c r="BL674" s="346"/>
      <c r="BM674" s="346"/>
      <c r="BN674" s="346"/>
      <c r="BO674" s="346"/>
      <c r="BP674" s="346"/>
      <c r="BQ674" s="346"/>
    </row>
    <row r="675" ht="15.75" customHeight="1">
      <c r="A675" s="346"/>
      <c r="B675" s="34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c r="AS675" s="346"/>
      <c r="AT675" s="346"/>
      <c r="AU675" s="346"/>
      <c r="AV675" s="346"/>
      <c r="AW675" s="346"/>
      <c r="AX675" s="346"/>
      <c r="AY675" s="346"/>
      <c r="AZ675" s="346"/>
      <c r="BA675" s="346"/>
      <c r="BB675" s="346"/>
      <c r="BC675" s="346"/>
      <c r="BD675" s="346"/>
      <c r="BE675" s="346"/>
      <c r="BF675" s="346"/>
      <c r="BG675" s="346"/>
      <c r="BH675" s="346"/>
      <c r="BI675" s="346"/>
      <c r="BJ675" s="346"/>
      <c r="BK675" s="346"/>
      <c r="BL675" s="346"/>
      <c r="BM675" s="346"/>
      <c r="BN675" s="346"/>
      <c r="BO675" s="346"/>
      <c r="BP675" s="346"/>
      <c r="BQ675" s="346"/>
    </row>
    <row r="676" ht="15.75" customHeight="1">
      <c r="A676" s="346"/>
      <c r="B676" s="34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c r="AS676" s="346"/>
      <c r="AT676" s="346"/>
      <c r="AU676" s="346"/>
      <c r="AV676" s="346"/>
      <c r="AW676" s="346"/>
      <c r="AX676" s="346"/>
      <c r="AY676" s="346"/>
      <c r="AZ676" s="346"/>
      <c r="BA676" s="346"/>
      <c r="BB676" s="346"/>
      <c r="BC676" s="346"/>
      <c r="BD676" s="346"/>
      <c r="BE676" s="346"/>
      <c r="BF676" s="346"/>
      <c r="BG676" s="346"/>
      <c r="BH676" s="346"/>
      <c r="BI676" s="346"/>
      <c r="BJ676" s="346"/>
      <c r="BK676" s="346"/>
      <c r="BL676" s="346"/>
      <c r="BM676" s="346"/>
      <c r="BN676" s="346"/>
      <c r="BO676" s="346"/>
      <c r="BP676" s="346"/>
      <c r="BQ676" s="346"/>
    </row>
    <row r="677" ht="15.75" customHeight="1">
      <c r="A677" s="346"/>
      <c r="B677" s="34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c r="AS677" s="346"/>
      <c r="AT677" s="346"/>
      <c r="AU677" s="346"/>
      <c r="AV677" s="346"/>
      <c r="AW677" s="346"/>
      <c r="AX677" s="346"/>
      <c r="AY677" s="346"/>
      <c r="AZ677" s="346"/>
      <c r="BA677" s="346"/>
      <c r="BB677" s="346"/>
      <c r="BC677" s="346"/>
      <c r="BD677" s="346"/>
      <c r="BE677" s="346"/>
      <c r="BF677" s="346"/>
      <c r="BG677" s="346"/>
      <c r="BH677" s="346"/>
      <c r="BI677" s="346"/>
      <c r="BJ677" s="346"/>
      <c r="BK677" s="346"/>
      <c r="BL677" s="346"/>
      <c r="BM677" s="346"/>
      <c r="BN677" s="346"/>
      <c r="BO677" s="346"/>
      <c r="BP677" s="346"/>
      <c r="BQ677" s="346"/>
    </row>
    <row r="678" ht="15.75" customHeight="1">
      <c r="A678" s="346"/>
      <c r="B678" s="34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c r="AS678" s="346"/>
      <c r="AT678" s="346"/>
      <c r="AU678" s="346"/>
      <c r="AV678" s="346"/>
      <c r="AW678" s="346"/>
      <c r="AX678" s="346"/>
      <c r="AY678" s="346"/>
      <c r="AZ678" s="346"/>
      <c r="BA678" s="346"/>
      <c r="BB678" s="346"/>
      <c r="BC678" s="346"/>
      <c r="BD678" s="346"/>
      <c r="BE678" s="346"/>
      <c r="BF678" s="346"/>
      <c r="BG678" s="346"/>
      <c r="BH678" s="346"/>
      <c r="BI678" s="346"/>
      <c r="BJ678" s="346"/>
      <c r="BK678" s="346"/>
      <c r="BL678" s="346"/>
      <c r="BM678" s="346"/>
      <c r="BN678" s="346"/>
      <c r="BO678" s="346"/>
      <c r="BP678" s="346"/>
      <c r="BQ678" s="346"/>
    </row>
    <row r="679" ht="15.75" customHeight="1">
      <c r="A679" s="346"/>
      <c r="B679" s="34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c r="AS679" s="346"/>
      <c r="AT679" s="346"/>
      <c r="AU679" s="346"/>
      <c r="AV679" s="346"/>
      <c r="AW679" s="346"/>
      <c r="AX679" s="346"/>
      <c r="AY679" s="346"/>
      <c r="AZ679" s="346"/>
      <c r="BA679" s="346"/>
      <c r="BB679" s="346"/>
      <c r="BC679" s="346"/>
      <c r="BD679" s="346"/>
      <c r="BE679" s="346"/>
      <c r="BF679" s="346"/>
      <c r="BG679" s="346"/>
      <c r="BH679" s="346"/>
      <c r="BI679" s="346"/>
      <c r="BJ679" s="346"/>
      <c r="BK679" s="346"/>
      <c r="BL679" s="346"/>
      <c r="BM679" s="346"/>
      <c r="BN679" s="346"/>
      <c r="BO679" s="346"/>
      <c r="BP679" s="346"/>
      <c r="BQ679" s="346"/>
    </row>
    <row r="680" ht="15.75" customHeight="1">
      <c r="A680" s="346"/>
      <c r="B680" s="34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c r="AS680" s="346"/>
      <c r="AT680" s="346"/>
      <c r="AU680" s="346"/>
      <c r="AV680" s="346"/>
      <c r="AW680" s="346"/>
      <c r="AX680" s="346"/>
      <c r="AY680" s="346"/>
      <c r="AZ680" s="346"/>
      <c r="BA680" s="346"/>
      <c r="BB680" s="346"/>
      <c r="BC680" s="346"/>
      <c r="BD680" s="346"/>
      <c r="BE680" s="346"/>
      <c r="BF680" s="346"/>
      <c r="BG680" s="346"/>
      <c r="BH680" s="346"/>
      <c r="BI680" s="346"/>
      <c r="BJ680" s="346"/>
      <c r="BK680" s="346"/>
      <c r="BL680" s="346"/>
      <c r="BM680" s="346"/>
      <c r="BN680" s="346"/>
      <c r="BO680" s="346"/>
      <c r="BP680" s="346"/>
      <c r="BQ680" s="346"/>
    </row>
    <row r="681" ht="15.75" customHeight="1">
      <c r="A681" s="346"/>
      <c r="B681" s="34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c r="AS681" s="346"/>
      <c r="AT681" s="346"/>
      <c r="AU681" s="346"/>
      <c r="AV681" s="346"/>
      <c r="AW681" s="346"/>
      <c r="AX681" s="346"/>
      <c r="AY681" s="346"/>
      <c r="AZ681" s="346"/>
      <c r="BA681" s="346"/>
      <c r="BB681" s="346"/>
      <c r="BC681" s="346"/>
      <c r="BD681" s="346"/>
      <c r="BE681" s="346"/>
      <c r="BF681" s="346"/>
      <c r="BG681" s="346"/>
      <c r="BH681" s="346"/>
      <c r="BI681" s="346"/>
      <c r="BJ681" s="346"/>
      <c r="BK681" s="346"/>
      <c r="BL681" s="346"/>
      <c r="BM681" s="346"/>
      <c r="BN681" s="346"/>
      <c r="BO681" s="346"/>
      <c r="BP681" s="346"/>
      <c r="BQ681" s="346"/>
    </row>
    <row r="682" ht="15.75" customHeight="1">
      <c r="A682" s="346"/>
      <c r="B682" s="34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c r="AS682" s="346"/>
      <c r="AT682" s="346"/>
      <c r="AU682" s="346"/>
      <c r="AV682" s="346"/>
      <c r="AW682" s="346"/>
      <c r="AX682" s="346"/>
      <c r="AY682" s="346"/>
      <c r="AZ682" s="346"/>
      <c r="BA682" s="346"/>
      <c r="BB682" s="346"/>
      <c r="BC682" s="346"/>
      <c r="BD682" s="346"/>
      <c r="BE682" s="346"/>
      <c r="BF682" s="346"/>
      <c r="BG682" s="346"/>
      <c r="BH682" s="346"/>
      <c r="BI682" s="346"/>
      <c r="BJ682" s="346"/>
      <c r="BK682" s="346"/>
      <c r="BL682" s="346"/>
      <c r="BM682" s="346"/>
      <c r="BN682" s="346"/>
      <c r="BO682" s="346"/>
      <c r="BP682" s="346"/>
      <c r="BQ682" s="346"/>
    </row>
    <row r="683" ht="15.75" customHeight="1">
      <c r="A683" s="346"/>
      <c r="B683" s="34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c r="AS683" s="346"/>
      <c r="AT683" s="346"/>
      <c r="AU683" s="346"/>
      <c r="AV683" s="346"/>
      <c r="AW683" s="346"/>
      <c r="AX683" s="346"/>
      <c r="AY683" s="346"/>
      <c r="AZ683" s="346"/>
      <c r="BA683" s="346"/>
      <c r="BB683" s="346"/>
      <c r="BC683" s="346"/>
      <c r="BD683" s="346"/>
      <c r="BE683" s="346"/>
      <c r="BF683" s="346"/>
      <c r="BG683" s="346"/>
      <c r="BH683" s="346"/>
      <c r="BI683" s="346"/>
      <c r="BJ683" s="346"/>
      <c r="BK683" s="346"/>
      <c r="BL683" s="346"/>
      <c r="BM683" s="346"/>
      <c r="BN683" s="346"/>
      <c r="BO683" s="346"/>
      <c r="BP683" s="346"/>
      <c r="BQ683" s="346"/>
    </row>
    <row r="684" ht="15.75" customHeight="1">
      <c r="A684" s="346"/>
      <c r="B684" s="34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c r="AS684" s="346"/>
      <c r="AT684" s="346"/>
      <c r="AU684" s="346"/>
      <c r="AV684" s="346"/>
      <c r="AW684" s="346"/>
      <c r="AX684" s="346"/>
      <c r="AY684" s="346"/>
      <c r="AZ684" s="346"/>
      <c r="BA684" s="346"/>
      <c r="BB684" s="346"/>
      <c r="BC684" s="346"/>
      <c r="BD684" s="346"/>
      <c r="BE684" s="346"/>
      <c r="BF684" s="346"/>
      <c r="BG684" s="346"/>
      <c r="BH684" s="346"/>
      <c r="BI684" s="346"/>
      <c r="BJ684" s="346"/>
      <c r="BK684" s="346"/>
      <c r="BL684" s="346"/>
      <c r="BM684" s="346"/>
      <c r="BN684" s="346"/>
      <c r="BO684" s="346"/>
      <c r="BP684" s="346"/>
      <c r="BQ684" s="346"/>
    </row>
    <row r="685" ht="15.75" customHeight="1">
      <c r="A685" s="346"/>
      <c r="B685" s="34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c r="AS685" s="346"/>
      <c r="AT685" s="346"/>
      <c r="AU685" s="346"/>
      <c r="AV685" s="346"/>
      <c r="AW685" s="346"/>
      <c r="AX685" s="346"/>
      <c r="AY685" s="346"/>
      <c r="AZ685" s="346"/>
      <c r="BA685" s="346"/>
      <c r="BB685" s="346"/>
      <c r="BC685" s="346"/>
      <c r="BD685" s="346"/>
      <c r="BE685" s="346"/>
      <c r="BF685" s="346"/>
      <c r="BG685" s="346"/>
      <c r="BH685" s="346"/>
      <c r="BI685" s="346"/>
      <c r="BJ685" s="346"/>
      <c r="BK685" s="346"/>
      <c r="BL685" s="346"/>
      <c r="BM685" s="346"/>
      <c r="BN685" s="346"/>
      <c r="BO685" s="346"/>
      <c r="BP685" s="346"/>
      <c r="BQ685" s="346"/>
    </row>
    <row r="686" ht="15.75" customHeight="1">
      <c r="A686" s="346"/>
      <c r="B686" s="34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c r="AS686" s="346"/>
      <c r="AT686" s="346"/>
      <c r="AU686" s="346"/>
      <c r="AV686" s="346"/>
      <c r="AW686" s="346"/>
      <c r="AX686" s="346"/>
      <c r="AY686" s="346"/>
      <c r="AZ686" s="346"/>
      <c r="BA686" s="346"/>
      <c r="BB686" s="346"/>
      <c r="BC686" s="346"/>
      <c r="BD686" s="346"/>
      <c r="BE686" s="346"/>
      <c r="BF686" s="346"/>
      <c r="BG686" s="346"/>
      <c r="BH686" s="346"/>
      <c r="BI686" s="346"/>
      <c r="BJ686" s="346"/>
      <c r="BK686" s="346"/>
      <c r="BL686" s="346"/>
      <c r="BM686" s="346"/>
      <c r="BN686" s="346"/>
      <c r="BO686" s="346"/>
      <c r="BP686" s="346"/>
      <c r="BQ686" s="346"/>
    </row>
    <row r="687" ht="15.75" customHeight="1">
      <c r="A687" s="346"/>
      <c r="B687" s="34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c r="AS687" s="346"/>
      <c r="AT687" s="346"/>
      <c r="AU687" s="346"/>
      <c r="AV687" s="346"/>
      <c r="AW687" s="346"/>
      <c r="AX687" s="346"/>
      <c r="AY687" s="346"/>
      <c r="AZ687" s="346"/>
      <c r="BA687" s="346"/>
      <c r="BB687" s="346"/>
      <c r="BC687" s="346"/>
      <c r="BD687" s="346"/>
      <c r="BE687" s="346"/>
      <c r="BF687" s="346"/>
      <c r="BG687" s="346"/>
      <c r="BH687" s="346"/>
      <c r="BI687" s="346"/>
      <c r="BJ687" s="346"/>
      <c r="BK687" s="346"/>
      <c r="BL687" s="346"/>
      <c r="BM687" s="346"/>
      <c r="BN687" s="346"/>
      <c r="BO687" s="346"/>
      <c r="BP687" s="346"/>
      <c r="BQ687" s="346"/>
    </row>
    <row r="688" ht="15.75" customHeight="1">
      <c r="A688" s="346"/>
      <c r="B688" s="34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c r="AS688" s="346"/>
      <c r="AT688" s="346"/>
      <c r="AU688" s="346"/>
      <c r="AV688" s="346"/>
      <c r="AW688" s="346"/>
      <c r="AX688" s="346"/>
      <c r="AY688" s="346"/>
      <c r="AZ688" s="346"/>
      <c r="BA688" s="346"/>
      <c r="BB688" s="346"/>
      <c r="BC688" s="346"/>
      <c r="BD688" s="346"/>
      <c r="BE688" s="346"/>
      <c r="BF688" s="346"/>
      <c r="BG688" s="346"/>
      <c r="BH688" s="346"/>
      <c r="BI688" s="346"/>
      <c r="BJ688" s="346"/>
      <c r="BK688" s="346"/>
      <c r="BL688" s="346"/>
      <c r="BM688" s="346"/>
      <c r="BN688" s="346"/>
      <c r="BO688" s="346"/>
      <c r="BP688" s="346"/>
      <c r="BQ688" s="346"/>
    </row>
    <row r="689" ht="15.75" customHeight="1">
      <c r="A689" s="346"/>
      <c r="B689" s="34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c r="AS689" s="346"/>
      <c r="AT689" s="346"/>
      <c r="AU689" s="346"/>
      <c r="AV689" s="346"/>
      <c r="AW689" s="346"/>
      <c r="AX689" s="346"/>
      <c r="AY689" s="346"/>
      <c r="AZ689" s="346"/>
      <c r="BA689" s="346"/>
      <c r="BB689" s="346"/>
      <c r="BC689" s="346"/>
      <c r="BD689" s="346"/>
      <c r="BE689" s="346"/>
      <c r="BF689" s="346"/>
      <c r="BG689" s="346"/>
      <c r="BH689" s="346"/>
      <c r="BI689" s="346"/>
      <c r="BJ689" s="346"/>
      <c r="BK689" s="346"/>
      <c r="BL689" s="346"/>
      <c r="BM689" s="346"/>
      <c r="BN689" s="346"/>
      <c r="BO689" s="346"/>
      <c r="BP689" s="346"/>
      <c r="BQ689" s="346"/>
    </row>
    <row r="690" ht="15.75" customHeight="1">
      <c r="A690" s="346"/>
      <c r="B690" s="346"/>
      <c r="C690" s="346"/>
      <c r="D690" s="346"/>
      <c r="E690" s="346"/>
      <c r="F690" s="346"/>
      <c r="G690" s="346"/>
      <c r="H690" s="346"/>
      <c r="I690" s="346"/>
      <c r="J690" s="346"/>
      <c r="K690" s="346"/>
      <c r="L690" s="346"/>
      <c r="M690" s="346"/>
      <c r="N690" s="346"/>
      <c r="O690" s="346"/>
      <c r="P690" s="346"/>
      <c r="Q690" s="346"/>
      <c r="R690" s="346"/>
      <c r="S690" s="346"/>
      <c r="T690" s="346"/>
      <c r="U690" s="346"/>
      <c r="V690" s="346"/>
      <c r="W690" s="346"/>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c r="AS690" s="346"/>
      <c r="AT690" s="346"/>
      <c r="AU690" s="346"/>
      <c r="AV690" s="346"/>
      <c r="AW690" s="346"/>
      <c r="AX690" s="346"/>
      <c r="AY690" s="346"/>
      <c r="AZ690" s="346"/>
      <c r="BA690" s="346"/>
      <c r="BB690" s="346"/>
      <c r="BC690" s="346"/>
      <c r="BD690" s="346"/>
      <c r="BE690" s="346"/>
      <c r="BF690" s="346"/>
      <c r="BG690" s="346"/>
      <c r="BH690" s="346"/>
      <c r="BI690" s="346"/>
      <c r="BJ690" s="346"/>
      <c r="BK690" s="346"/>
      <c r="BL690" s="346"/>
      <c r="BM690" s="346"/>
      <c r="BN690" s="346"/>
      <c r="BO690" s="346"/>
      <c r="BP690" s="346"/>
      <c r="BQ690" s="346"/>
    </row>
    <row r="691" ht="15.75" customHeight="1">
      <c r="A691" s="346"/>
      <c r="B691" s="346"/>
      <c r="C691" s="346"/>
      <c r="D691" s="346"/>
      <c r="E691" s="346"/>
      <c r="F691" s="346"/>
      <c r="G691" s="346"/>
      <c r="H691" s="346"/>
      <c r="I691" s="346"/>
      <c r="J691" s="346"/>
      <c r="K691" s="346"/>
      <c r="L691" s="346"/>
      <c r="M691" s="346"/>
      <c r="N691" s="346"/>
      <c r="O691" s="346"/>
      <c r="P691" s="346"/>
      <c r="Q691" s="346"/>
      <c r="R691" s="346"/>
      <c r="S691" s="346"/>
      <c r="T691" s="346"/>
      <c r="U691" s="346"/>
      <c r="V691" s="346"/>
      <c r="W691" s="346"/>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c r="AS691" s="346"/>
      <c r="AT691" s="346"/>
      <c r="AU691" s="346"/>
      <c r="AV691" s="346"/>
      <c r="AW691" s="346"/>
      <c r="AX691" s="346"/>
      <c r="AY691" s="346"/>
      <c r="AZ691" s="346"/>
      <c r="BA691" s="346"/>
      <c r="BB691" s="346"/>
      <c r="BC691" s="346"/>
      <c r="BD691" s="346"/>
      <c r="BE691" s="346"/>
      <c r="BF691" s="346"/>
      <c r="BG691" s="346"/>
      <c r="BH691" s="346"/>
      <c r="BI691" s="346"/>
      <c r="BJ691" s="346"/>
      <c r="BK691" s="346"/>
      <c r="BL691" s="346"/>
      <c r="BM691" s="346"/>
      <c r="BN691" s="346"/>
      <c r="BO691" s="346"/>
      <c r="BP691" s="346"/>
      <c r="BQ691" s="346"/>
    </row>
    <row r="692" ht="15.75" customHeight="1">
      <c r="A692" s="346"/>
      <c r="B692" s="346"/>
      <c r="C692" s="346"/>
      <c r="D692" s="346"/>
      <c r="E692" s="346"/>
      <c r="F692" s="346"/>
      <c r="G692" s="346"/>
      <c r="H692" s="346"/>
      <c r="I692" s="346"/>
      <c r="J692" s="346"/>
      <c r="K692" s="346"/>
      <c r="L692" s="346"/>
      <c r="M692" s="346"/>
      <c r="N692" s="346"/>
      <c r="O692" s="346"/>
      <c r="P692" s="346"/>
      <c r="Q692" s="346"/>
      <c r="R692" s="346"/>
      <c r="S692" s="346"/>
      <c r="T692" s="346"/>
      <c r="U692" s="346"/>
      <c r="V692" s="346"/>
      <c r="W692" s="346"/>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c r="AS692" s="346"/>
      <c r="AT692" s="346"/>
      <c r="AU692" s="346"/>
      <c r="AV692" s="346"/>
      <c r="AW692" s="346"/>
      <c r="AX692" s="346"/>
      <c r="AY692" s="346"/>
      <c r="AZ692" s="346"/>
      <c r="BA692" s="346"/>
      <c r="BB692" s="346"/>
      <c r="BC692" s="346"/>
      <c r="BD692" s="346"/>
      <c r="BE692" s="346"/>
      <c r="BF692" s="346"/>
      <c r="BG692" s="346"/>
      <c r="BH692" s="346"/>
      <c r="BI692" s="346"/>
      <c r="BJ692" s="346"/>
      <c r="BK692" s="346"/>
      <c r="BL692" s="346"/>
      <c r="BM692" s="346"/>
      <c r="BN692" s="346"/>
      <c r="BO692" s="346"/>
      <c r="BP692" s="346"/>
      <c r="BQ692" s="346"/>
    </row>
    <row r="693" ht="15.75" customHeight="1">
      <c r="A693" s="346"/>
      <c r="B693" s="346"/>
      <c r="C693" s="346"/>
      <c r="D693" s="346"/>
      <c r="E693" s="346"/>
      <c r="F693" s="346"/>
      <c r="G693" s="346"/>
      <c r="H693" s="346"/>
      <c r="I693" s="346"/>
      <c r="J693" s="346"/>
      <c r="K693" s="346"/>
      <c r="L693" s="346"/>
      <c r="M693" s="346"/>
      <c r="N693" s="346"/>
      <c r="O693" s="346"/>
      <c r="P693" s="346"/>
      <c r="Q693" s="346"/>
      <c r="R693" s="346"/>
      <c r="S693" s="346"/>
      <c r="T693" s="346"/>
      <c r="U693" s="346"/>
      <c r="V693" s="346"/>
      <c r="W693" s="346"/>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c r="AS693" s="346"/>
      <c r="AT693" s="346"/>
      <c r="AU693" s="346"/>
      <c r="AV693" s="346"/>
      <c r="AW693" s="346"/>
      <c r="AX693" s="346"/>
      <c r="AY693" s="346"/>
      <c r="AZ693" s="346"/>
      <c r="BA693" s="346"/>
      <c r="BB693" s="346"/>
      <c r="BC693" s="346"/>
      <c r="BD693" s="346"/>
      <c r="BE693" s="346"/>
      <c r="BF693" s="346"/>
      <c r="BG693" s="346"/>
      <c r="BH693" s="346"/>
      <c r="BI693" s="346"/>
      <c r="BJ693" s="346"/>
      <c r="BK693" s="346"/>
      <c r="BL693" s="346"/>
      <c r="BM693" s="346"/>
      <c r="BN693" s="346"/>
      <c r="BO693" s="346"/>
      <c r="BP693" s="346"/>
      <c r="BQ693" s="346"/>
    </row>
    <row r="694" ht="15.75" customHeight="1">
      <c r="A694" s="346"/>
      <c r="B694" s="34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c r="AS694" s="346"/>
      <c r="AT694" s="346"/>
      <c r="AU694" s="346"/>
      <c r="AV694" s="346"/>
      <c r="AW694" s="346"/>
      <c r="AX694" s="346"/>
      <c r="AY694" s="346"/>
      <c r="AZ694" s="346"/>
      <c r="BA694" s="346"/>
      <c r="BB694" s="346"/>
      <c r="BC694" s="346"/>
      <c r="BD694" s="346"/>
      <c r="BE694" s="346"/>
      <c r="BF694" s="346"/>
      <c r="BG694" s="346"/>
      <c r="BH694" s="346"/>
      <c r="BI694" s="346"/>
      <c r="BJ694" s="346"/>
      <c r="BK694" s="346"/>
      <c r="BL694" s="346"/>
      <c r="BM694" s="346"/>
      <c r="BN694" s="346"/>
      <c r="BO694" s="346"/>
      <c r="BP694" s="346"/>
      <c r="BQ694" s="346"/>
    </row>
    <row r="695" ht="15.75" customHeight="1">
      <c r="A695" s="346"/>
      <c r="B695" s="34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c r="AS695" s="346"/>
      <c r="AT695" s="346"/>
      <c r="AU695" s="346"/>
      <c r="AV695" s="346"/>
      <c r="AW695" s="346"/>
      <c r="AX695" s="346"/>
      <c r="AY695" s="346"/>
      <c r="AZ695" s="346"/>
      <c r="BA695" s="346"/>
      <c r="BB695" s="346"/>
      <c r="BC695" s="346"/>
      <c r="BD695" s="346"/>
      <c r="BE695" s="346"/>
      <c r="BF695" s="346"/>
      <c r="BG695" s="346"/>
      <c r="BH695" s="346"/>
      <c r="BI695" s="346"/>
      <c r="BJ695" s="346"/>
      <c r="BK695" s="346"/>
      <c r="BL695" s="346"/>
      <c r="BM695" s="346"/>
      <c r="BN695" s="346"/>
      <c r="BO695" s="346"/>
      <c r="BP695" s="346"/>
      <c r="BQ695" s="346"/>
    </row>
    <row r="696" ht="15.75" customHeight="1">
      <c r="A696" s="346"/>
      <c r="B696" s="34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c r="AS696" s="346"/>
      <c r="AT696" s="346"/>
      <c r="AU696" s="346"/>
      <c r="AV696" s="346"/>
      <c r="AW696" s="346"/>
      <c r="AX696" s="346"/>
      <c r="AY696" s="346"/>
      <c r="AZ696" s="346"/>
      <c r="BA696" s="346"/>
      <c r="BB696" s="346"/>
      <c r="BC696" s="346"/>
      <c r="BD696" s="346"/>
      <c r="BE696" s="346"/>
      <c r="BF696" s="346"/>
      <c r="BG696" s="346"/>
      <c r="BH696" s="346"/>
      <c r="BI696" s="346"/>
      <c r="BJ696" s="346"/>
      <c r="BK696" s="346"/>
      <c r="BL696" s="346"/>
      <c r="BM696" s="346"/>
      <c r="BN696" s="346"/>
      <c r="BO696" s="346"/>
      <c r="BP696" s="346"/>
      <c r="BQ696" s="346"/>
    </row>
    <row r="697" ht="15.75" customHeight="1">
      <c r="A697" s="346"/>
      <c r="B697" s="34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c r="AS697" s="346"/>
      <c r="AT697" s="346"/>
      <c r="AU697" s="346"/>
      <c r="AV697" s="346"/>
      <c r="AW697" s="346"/>
      <c r="AX697" s="346"/>
      <c r="AY697" s="346"/>
      <c r="AZ697" s="346"/>
      <c r="BA697" s="346"/>
      <c r="BB697" s="346"/>
      <c r="BC697" s="346"/>
      <c r="BD697" s="346"/>
      <c r="BE697" s="346"/>
      <c r="BF697" s="346"/>
      <c r="BG697" s="346"/>
      <c r="BH697" s="346"/>
      <c r="BI697" s="346"/>
      <c r="BJ697" s="346"/>
      <c r="BK697" s="346"/>
      <c r="BL697" s="346"/>
      <c r="BM697" s="346"/>
      <c r="BN697" s="346"/>
      <c r="BO697" s="346"/>
      <c r="BP697" s="346"/>
      <c r="BQ697" s="346"/>
    </row>
    <row r="698" ht="15.75" customHeight="1">
      <c r="A698" s="346"/>
      <c r="B698" s="34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c r="AS698" s="346"/>
      <c r="AT698" s="346"/>
      <c r="AU698" s="346"/>
      <c r="AV698" s="346"/>
      <c r="AW698" s="346"/>
      <c r="AX698" s="346"/>
      <c r="AY698" s="346"/>
      <c r="AZ698" s="346"/>
      <c r="BA698" s="346"/>
      <c r="BB698" s="346"/>
      <c r="BC698" s="346"/>
      <c r="BD698" s="346"/>
      <c r="BE698" s="346"/>
      <c r="BF698" s="346"/>
      <c r="BG698" s="346"/>
      <c r="BH698" s="346"/>
      <c r="BI698" s="346"/>
      <c r="BJ698" s="346"/>
      <c r="BK698" s="346"/>
      <c r="BL698" s="346"/>
      <c r="BM698" s="346"/>
      <c r="BN698" s="346"/>
      <c r="BO698" s="346"/>
      <c r="BP698" s="346"/>
      <c r="BQ698" s="346"/>
    </row>
    <row r="699" ht="15.75" customHeight="1">
      <c r="A699" s="346"/>
      <c r="B699" s="346"/>
      <c r="C699" s="346"/>
      <c r="D699" s="346"/>
      <c r="E699" s="346"/>
      <c r="F699" s="346"/>
      <c r="G699" s="346"/>
      <c r="H699" s="346"/>
      <c r="I699" s="346"/>
      <c r="J699" s="346"/>
      <c r="K699" s="346"/>
      <c r="L699" s="346"/>
      <c r="M699" s="346"/>
      <c r="N699" s="346"/>
      <c r="O699" s="346"/>
      <c r="P699" s="346"/>
      <c r="Q699" s="346"/>
      <c r="R699" s="346"/>
      <c r="S699" s="346"/>
      <c r="T699" s="346"/>
      <c r="U699" s="346"/>
      <c r="V699" s="346"/>
      <c r="W699" s="346"/>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c r="AS699" s="346"/>
      <c r="AT699" s="346"/>
      <c r="AU699" s="346"/>
      <c r="AV699" s="346"/>
      <c r="AW699" s="346"/>
      <c r="AX699" s="346"/>
      <c r="AY699" s="346"/>
      <c r="AZ699" s="346"/>
      <c r="BA699" s="346"/>
      <c r="BB699" s="346"/>
      <c r="BC699" s="346"/>
      <c r="BD699" s="346"/>
      <c r="BE699" s="346"/>
      <c r="BF699" s="346"/>
      <c r="BG699" s="346"/>
      <c r="BH699" s="346"/>
      <c r="BI699" s="346"/>
      <c r="BJ699" s="346"/>
      <c r="BK699" s="346"/>
      <c r="BL699" s="346"/>
      <c r="BM699" s="346"/>
      <c r="BN699" s="346"/>
      <c r="BO699" s="346"/>
      <c r="BP699" s="346"/>
      <c r="BQ699" s="346"/>
    </row>
    <row r="700" ht="15.75" customHeight="1">
      <c r="A700" s="346"/>
      <c r="B700" s="346"/>
      <c r="C700" s="346"/>
      <c r="D700" s="346"/>
      <c r="E700" s="346"/>
      <c r="F700" s="346"/>
      <c r="G700" s="346"/>
      <c r="H700" s="346"/>
      <c r="I700" s="346"/>
      <c r="J700" s="346"/>
      <c r="K700" s="346"/>
      <c r="L700" s="346"/>
      <c r="M700" s="346"/>
      <c r="N700" s="346"/>
      <c r="O700" s="346"/>
      <c r="P700" s="346"/>
      <c r="Q700" s="346"/>
      <c r="R700" s="346"/>
      <c r="S700" s="346"/>
      <c r="T700" s="346"/>
      <c r="U700" s="346"/>
      <c r="V700" s="346"/>
      <c r="W700" s="346"/>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c r="AS700" s="346"/>
      <c r="AT700" s="346"/>
      <c r="AU700" s="346"/>
      <c r="AV700" s="346"/>
      <c r="AW700" s="346"/>
      <c r="AX700" s="346"/>
      <c r="AY700" s="346"/>
      <c r="AZ700" s="346"/>
      <c r="BA700" s="346"/>
      <c r="BB700" s="346"/>
      <c r="BC700" s="346"/>
      <c r="BD700" s="346"/>
      <c r="BE700" s="346"/>
      <c r="BF700" s="346"/>
      <c r="BG700" s="346"/>
      <c r="BH700" s="346"/>
      <c r="BI700" s="346"/>
      <c r="BJ700" s="346"/>
      <c r="BK700" s="346"/>
      <c r="BL700" s="346"/>
      <c r="BM700" s="346"/>
      <c r="BN700" s="346"/>
      <c r="BO700" s="346"/>
      <c r="BP700" s="346"/>
      <c r="BQ700" s="346"/>
    </row>
    <row r="701" ht="15.75" customHeight="1">
      <c r="A701" s="346"/>
      <c r="B701" s="346"/>
      <c r="C701" s="346"/>
      <c r="D701" s="346"/>
      <c r="E701" s="346"/>
      <c r="F701" s="346"/>
      <c r="G701" s="346"/>
      <c r="H701" s="346"/>
      <c r="I701" s="346"/>
      <c r="J701" s="346"/>
      <c r="K701" s="346"/>
      <c r="L701" s="346"/>
      <c r="M701" s="346"/>
      <c r="N701" s="346"/>
      <c r="O701" s="346"/>
      <c r="P701" s="346"/>
      <c r="Q701" s="346"/>
      <c r="R701" s="346"/>
      <c r="S701" s="346"/>
      <c r="T701" s="346"/>
      <c r="U701" s="346"/>
      <c r="V701" s="346"/>
      <c r="W701" s="346"/>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c r="AS701" s="346"/>
      <c r="AT701" s="346"/>
      <c r="AU701" s="346"/>
      <c r="AV701" s="346"/>
      <c r="AW701" s="346"/>
      <c r="AX701" s="346"/>
      <c r="AY701" s="346"/>
      <c r="AZ701" s="346"/>
      <c r="BA701" s="346"/>
      <c r="BB701" s="346"/>
      <c r="BC701" s="346"/>
      <c r="BD701" s="346"/>
      <c r="BE701" s="346"/>
      <c r="BF701" s="346"/>
      <c r="BG701" s="346"/>
      <c r="BH701" s="346"/>
      <c r="BI701" s="346"/>
      <c r="BJ701" s="346"/>
      <c r="BK701" s="346"/>
      <c r="BL701" s="346"/>
      <c r="BM701" s="346"/>
      <c r="BN701" s="346"/>
      <c r="BO701" s="346"/>
      <c r="BP701" s="346"/>
      <c r="BQ701" s="346"/>
    </row>
    <row r="702" ht="15.75" customHeight="1">
      <c r="A702" s="346"/>
      <c r="B702" s="346"/>
      <c r="C702" s="346"/>
      <c r="D702" s="346"/>
      <c r="E702" s="346"/>
      <c r="F702" s="346"/>
      <c r="G702" s="346"/>
      <c r="H702" s="346"/>
      <c r="I702" s="346"/>
      <c r="J702" s="346"/>
      <c r="K702" s="346"/>
      <c r="L702" s="346"/>
      <c r="M702" s="346"/>
      <c r="N702" s="346"/>
      <c r="O702" s="346"/>
      <c r="P702" s="346"/>
      <c r="Q702" s="346"/>
      <c r="R702" s="346"/>
      <c r="S702" s="346"/>
      <c r="T702" s="346"/>
      <c r="U702" s="346"/>
      <c r="V702" s="346"/>
      <c r="W702" s="346"/>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c r="AS702" s="346"/>
      <c r="AT702" s="346"/>
      <c r="AU702" s="346"/>
      <c r="AV702" s="346"/>
      <c r="AW702" s="346"/>
      <c r="AX702" s="346"/>
      <c r="AY702" s="346"/>
      <c r="AZ702" s="346"/>
      <c r="BA702" s="346"/>
      <c r="BB702" s="346"/>
      <c r="BC702" s="346"/>
      <c r="BD702" s="346"/>
      <c r="BE702" s="346"/>
      <c r="BF702" s="346"/>
      <c r="BG702" s="346"/>
      <c r="BH702" s="346"/>
      <c r="BI702" s="346"/>
      <c r="BJ702" s="346"/>
      <c r="BK702" s="346"/>
      <c r="BL702" s="346"/>
      <c r="BM702" s="346"/>
      <c r="BN702" s="346"/>
      <c r="BO702" s="346"/>
      <c r="BP702" s="346"/>
      <c r="BQ702" s="346"/>
    </row>
    <row r="703" ht="15.75" customHeight="1">
      <c r="A703" s="346"/>
      <c r="B703" s="346"/>
      <c r="C703" s="346"/>
      <c r="D703" s="346"/>
      <c r="E703" s="346"/>
      <c r="F703" s="346"/>
      <c r="G703" s="346"/>
      <c r="H703" s="346"/>
      <c r="I703" s="346"/>
      <c r="J703" s="346"/>
      <c r="K703" s="346"/>
      <c r="L703" s="346"/>
      <c r="M703" s="346"/>
      <c r="N703" s="346"/>
      <c r="O703" s="346"/>
      <c r="P703" s="346"/>
      <c r="Q703" s="346"/>
      <c r="R703" s="346"/>
      <c r="S703" s="346"/>
      <c r="T703" s="346"/>
      <c r="U703" s="346"/>
      <c r="V703" s="346"/>
      <c r="W703" s="346"/>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c r="AS703" s="346"/>
      <c r="AT703" s="346"/>
      <c r="AU703" s="346"/>
      <c r="AV703" s="346"/>
      <c r="AW703" s="346"/>
      <c r="AX703" s="346"/>
      <c r="AY703" s="346"/>
      <c r="AZ703" s="346"/>
      <c r="BA703" s="346"/>
      <c r="BB703" s="346"/>
      <c r="BC703" s="346"/>
      <c r="BD703" s="346"/>
      <c r="BE703" s="346"/>
      <c r="BF703" s="346"/>
      <c r="BG703" s="346"/>
      <c r="BH703" s="346"/>
      <c r="BI703" s="346"/>
      <c r="BJ703" s="346"/>
      <c r="BK703" s="346"/>
      <c r="BL703" s="346"/>
      <c r="BM703" s="346"/>
      <c r="BN703" s="346"/>
      <c r="BO703" s="346"/>
      <c r="BP703" s="346"/>
      <c r="BQ703" s="346"/>
    </row>
    <row r="704" ht="15.75" customHeight="1">
      <c r="A704" s="346"/>
      <c r="B704" s="346"/>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c r="AT704" s="346"/>
      <c r="AU704" s="346"/>
      <c r="AV704" s="346"/>
      <c r="AW704" s="346"/>
      <c r="AX704" s="346"/>
      <c r="AY704" s="346"/>
      <c r="AZ704" s="346"/>
      <c r="BA704" s="346"/>
      <c r="BB704" s="346"/>
      <c r="BC704" s="346"/>
      <c r="BD704" s="346"/>
      <c r="BE704" s="346"/>
      <c r="BF704" s="346"/>
      <c r="BG704" s="346"/>
      <c r="BH704" s="346"/>
      <c r="BI704" s="346"/>
      <c r="BJ704" s="346"/>
      <c r="BK704" s="346"/>
      <c r="BL704" s="346"/>
      <c r="BM704" s="346"/>
      <c r="BN704" s="346"/>
      <c r="BO704" s="346"/>
      <c r="BP704" s="346"/>
      <c r="BQ704" s="346"/>
    </row>
    <row r="705" ht="15.75" customHeight="1">
      <c r="A705" s="346"/>
      <c r="B705" s="346"/>
      <c r="C705" s="346"/>
      <c r="D705" s="346"/>
      <c r="E705" s="346"/>
      <c r="F705" s="346"/>
      <c r="G705" s="346"/>
      <c r="H705" s="346"/>
      <c r="I705" s="346"/>
      <c r="J705" s="346"/>
      <c r="K705" s="346"/>
      <c r="L705" s="346"/>
      <c r="M705" s="346"/>
      <c r="N705" s="346"/>
      <c r="O705" s="346"/>
      <c r="P705" s="346"/>
      <c r="Q705" s="346"/>
      <c r="R705" s="346"/>
      <c r="S705" s="346"/>
      <c r="T705" s="346"/>
      <c r="U705" s="346"/>
      <c r="V705" s="346"/>
      <c r="W705" s="346"/>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c r="AS705" s="346"/>
      <c r="AT705" s="346"/>
      <c r="AU705" s="346"/>
      <c r="AV705" s="346"/>
      <c r="AW705" s="346"/>
      <c r="AX705" s="346"/>
      <c r="AY705" s="346"/>
      <c r="AZ705" s="346"/>
      <c r="BA705" s="346"/>
      <c r="BB705" s="346"/>
      <c r="BC705" s="346"/>
      <c r="BD705" s="346"/>
      <c r="BE705" s="346"/>
      <c r="BF705" s="346"/>
      <c r="BG705" s="346"/>
      <c r="BH705" s="346"/>
      <c r="BI705" s="346"/>
      <c r="BJ705" s="346"/>
      <c r="BK705" s="346"/>
      <c r="BL705" s="346"/>
      <c r="BM705" s="346"/>
      <c r="BN705" s="346"/>
      <c r="BO705" s="346"/>
      <c r="BP705" s="346"/>
      <c r="BQ705" s="346"/>
    </row>
    <row r="706" ht="15.75" customHeight="1">
      <c r="A706" s="346"/>
      <c r="B706" s="346"/>
      <c r="C706" s="346"/>
      <c r="D706" s="346"/>
      <c r="E706" s="346"/>
      <c r="F706" s="346"/>
      <c r="G706" s="346"/>
      <c r="H706" s="346"/>
      <c r="I706" s="346"/>
      <c r="J706" s="346"/>
      <c r="K706" s="346"/>
      <c r="L706" s="346"/>
      <c r="M706" s="346"/>
      <c r="N706" s="346"/>
      <c r="O706" s="346"/>
      <c r="P706" s="346"/>
      <c r="Q706" s="346"/>
      <c r="R706" s="346"/>
      <c r="S706" s="346"/>
      <c r="T706" s="346"/>
      <c r="U706" s="346"/>
      <c r="V706" s="346"/>
      <c r="W706" s="346"/>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c r="AS706" s="346"/>
      <c r="AT706" s="346"/>
      <c r="AU706" s="346"/>
      <c r="AV706" s="346"/>
      <c r="AW706" s="346"/>
      <c r="AX706" s="346"/>
      <c r="AY706" s="346"/>
      <c r="AZ706" s="346"/>
      <c r="BA706" s="346"/>
      <c r="BB706" s="346"/>
      <c r="BC706" s="346"/>
      <c r="BD706" s="346"/>
      <c r="BE706" s="346"/>
      <c r="BF706" s="346"/>
      <c r="BG706" s="346"/>
      <c r="BH706" s="346"/>
      <c r="BI706" s="346"/>
      <c r="BJ706" s="346"/>
      <c r="BK706" s="346"/>
      <c r="BL706" s="346"/>
      <c r="BM706" s="346"/>
      <c r="BN706" s="346"/>
      <c r="BO706" s="346"/>
      <c r="BP706" s="346"/>
      <c r="BQ706" s="346"/>
    </row>
    <row r="707" ht="15.75" customHeight="1">
      <c r="A707" s="346"/>
      <c r="B707" s="34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c r="AT707" s="346"/>
      <c r="AU707" s="346"/>
      <c r="AV707" s="346"/>
      <c r="AW707" s="346"/>
      <c r="AX707" s="346"/>
      <c r="AY707" s="346"/>
      <c r="AZ707" s="346"/>
      <c r="BA707" s="346"/>
      <c r="BB707" s="346"/>
      <c r="BC707" s="346"/>
      <c r="BD707" s="346"/>
      <c r="BE707" s="346"/>
      <c r="BF707" s="346"/>
      <c r="BG707" s="346"/>
      <c r="BH707" s="346"/>
      <c r="BI707" s="346"/>
      <c r="BJ707" s="346"/>
      <c r="BK707" s="346"/>
      <c r="BL707" s="346"/>
      <c r="BM707" s="346"/>
      <c r="BN707" s="346"/>
      <c r="BO707" s="346"/>
      <c r="BP707" s="346"/>
      <c r="BQ707" s="346"/>
    </row>
    <row r="708" ht="15.75" customHeight="1">
      <c r="A708" s="346"/>
      <c r="B708" s="34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c r="AS708" s="346"/>
      <c r="AT708" s="346"/>
      <c r="AU708" s="346"/>
      <c r="AV708" s="346"/>
      <c r="AW708" s="346"/>
      <c r="AX708" s="346"/>
      <c r="AY708" s="346"/>
      <c r="AZ708" s="346"/>
      <c r="BA708" s="346"/>
      <c r="BB708" s="346"/>
      <c r="BC708" s="346"/>
      <c r="BD708" s="346"/>
      <c r="BE708" s="346"/>
      <c r="BF708" s="346"/>
      <c r="BG708" s="346"/>
      <c r="BH708" s="346"/>
      <c r="BI708" s="346"/>
      <c r="BJ708" s="346"/>
      <c r="BK708" s="346"/>
      <c r="BL708" s="346"/>
      <c r="BM708" s="346"/>
      <c r="BN708" s="346"/>
      <c r="BO708" s="346"/>
      <c r="BP708" s="346"/>
      <c r="BQ708" s="346"/>
    </row>
    <row r="709" ht="15.75" customHeight="1">
      <c r="A709" s="346"/>
      <c r="B709" s="34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c r="AS709" s="346"/>
      <c r="AT709" s="346"/>
      <c r="AU709" s="346"/>
      <c r="AV709" s="346"/>
      <c r="AW709" s="346"/>
      <c r="AX709" s="346"/>
      <c r="AY709" s="346"/>
      <c r="AZ709" s="346"/>
      <c r="BA709" s="346"/>
      <c r="BB709" s="346"/>
      <c r="BC709" s="346"/>
      <c r="BD709" s="346"/>
      <c r="BE709" s="346"/>
      <c r="BF709" s="346"/>
      <c r="BG709" s="346"/>
      <c r="BH709" s="346"/>
      <c r="BI709" s="346"/>
      <c r="BJ709" s="346"/>
      <c r="BK709" s="346"/>
      <c r="BL709" s="346"/>
      <c r="BM709" s="346"/>
      <c r="BN709" s="346"/>
      <c r="BO709" s="346"/>
      <c r="BP709" s="346"/>
      <c r="BQ709" s="346"/>
    </row>
    <row r="710" ht="15.75" customHeight="1">
      <c r="A710" s="346"/>
      <c r="B710" s="34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c r="AS710" s="346"/>
      <c r="AT710" s="346"/>
      <c r="AU710" s="346"/>
      <c r="AV710" s="346"/>
      <c r="AW710" s="346"/>
      <c r="AX710" s="346"/>
      <c r="AY710" s="346"/>
      <c r="AZ710" s="346"/>
      <c r="BA710" s="346"/>
      <c r="BB710" s="346"/>
      <c r="BC710" s="346"/>
      <c r="BD710" s="346"/>
      <c r="BE710" s="346"/>
      <c r="BF710" s="346"/>
      <c r="BG710" s="346"/>
      <c r="BH710" s="346"/>
      <c r="BI710" s="346"/>
      <c r="BJ710" s="346"/>
      <c r="BK710" s="346"/>
      <c r="BL710" s="346"/>
      <c r="BM710" s="346"/>
      <c r="BN710" s="346"/>
      <c r="BO710" s="346"/>
      <c r="BP710" s="346"/>
      <c r="BQ710" s="346"/>
    </row>
    <row r="711" ht="15.75" customHeight="1">
      <c r="A711" s="346"/>
      <c r="B711" s="34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c r="AS711" s="346"/>
      <c r="AT711" s="346"/>
      <c r="AU711" s="346"/>
      <c r="AV711" s="346"/>
      <c r="AW711" s="346"/>
      <c r="AX711" s="346"/>
      <c r="AY711" s="346"/>
      <c r="AZ711" s="346"/>
      <c r="BA711" s="346"/>
      <c r="BB711" s="346"/>
      <c r="BC711" s="346"/>
      <c r="BD711" s="346"/>
      <c r="BE711" s="346"/>
      <c r="BF711" s="346"/>
      <c r="BG711" s="346"/>
      <c r="BH711" s="346"/>
      <c r="BI711" s="346"/>
      <c r="BJ711" s="346"/>
      <c r="BK711" s="346"/>
      <c r="BL711" s="346"/>
      <c r="BM711" s="346"/>
      <c r="BN711" s="346"/>
      <c r="BO711" s="346"/>
      <c r="BP711" s="346"/>
      <c r="BQ711" s="346"/>
    </row>
    <row r="712" ht="15.75" customHeight="1">
      <c r="A712" s="346"/>
      <c r="B712" s="34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c r="AS712" s="346"/>
      <c r="AT712" s="346"/>
      <c r="AU712" s="346"/>
      <c r="AV712" s="346"/>
      <c r="AW712" s="346"/>
      <c r="AX712" s="346"/>
      <c r="AY712" s="346"/>
      <c r="AZ712" s="346"/>
      <c r="BA712" s="346"/>
      <c r="BB712" s="346"/>
      <c r="BC712" s="346"/>
      <c r="BD712" s="346"/>
      <c r="BE712" s="346"/>
      <c r="BF712" s="346"/>
      <c r="BG712" s="346"/>
      <c r="BH712" s="346"/>
      <c r="BI712" s="346"/>
      <c r="BJ712" s="346"/>
      <c r="BK712" s="346"/>
      <c r="BL712" s="346"/>
      <c r="BM712" s="346"/>
      <c r="BN712" s="346"/>
      <c r="BO712" s="346"/>
      <c r="BP712" s="346"/>
      <c r="BQ712" s="346"/>
    </row>
    <row r="713" ht="15.75" customHeight="1">
      <c r="A713" s="346"/>
      <c r="B713" s="34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c r="AS713" s="346"/>
      <c r="AT713" s="346"/>
      <c r="AU713" s="346"/>
      <c r="AV713" s="346"/>
      <c r="AW713" s="346"/>
      <c r="AX713" s="346"/>
      <c r="AY713" s="346"/>
      <c r="AZ713" s="346"/>
      <c r="BA713" s="346"/>
      <c r="BB713" s="346"/>
      <c r="BC713" s="346"/>
      <c r="BD713" s="346"/>
      <c r="BE713" s="346"/>
      <c r="BF713" s="346"/>
      <c r="BG713" s="346"/>
      <c r="BH713" s="346"/>
      <c r="BI713" s="346"/>
      <c r="BJ713" s="346"/>
      <c r="BK713" s="346"/>
      <c r="BL713" s="346"/>
      <c r="BM713" s="346"/>
      <c r="BN713" s="346"/>
      <c r="BO713" s="346"/>
      <c r="BP713" s="346"/>
      <c r="BQ713" s="346"/>
    </row>
    <row r="714" ht="15.75" customHeight="1">
      <c r="A714" s="346"/>
      <c r="B714" s="34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c r="AS714" s="346"/>
      <c r="AT714" s="346"/>
      <c r="AU714" s="346"/>
      <c r="AV714" s="346"/>
      <c r="AW714" s="346"/>
      <c r="AX714" s="346"/>
      <c r="AY714" s="346"/>
      <c r="AZ714" s="346"/>
      <c r="BA714" s="346"/>
      <c r="BB714" s="346"/>
      <c r="BC714" s="346"/>
      <c r="BD714" s="346"/>
      <c r="BE714" s="346"/>
      <c r="BF714" s="346"/>
      <c r="BG714" s="346"/>
      <c r="BH714" s="346"/>
      <c r="BI714" s="346"/>
      <c r="BJ714" s="346"/>
      <c r="BK714" s="346"/>
      <c r="BL714" s="346"/>
      <c r="BM714" s="346"/>
      <c r="BN714" s="346"/>
      <c r="BO714" s="346"/>
      <c r="BP714" s="346"/>
      <c r="BQ714" s="346"/>
    </row>
    <row r="715" ht="15.75" customHeight="1">
      <c r="A715" s="346"/>
      <c r="B715" s="34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c r="AS715" s="346"/>
      <c r="AT715" s="346"/>
      <c r="AU715" s="346"/>
      <c r="AV715" s="346"/>
      <c r="AW715" s="346"/>
      <c r="AX715" s="346"/>
      <c r="AY715" s="346"/>
      <c r="AZ715" s="346"/>
      <c r="BA715" s="346"/>
      <c r="BB715" s="346"/>
      <c r="BC715" s="346"/>
      <c r="BD715" s="346"/>
      <c r="BE715" s="346"/>
      <c r="BF715" s="346"/>
      <c r="BG715" s="346"/>
      <c r="BH715" s="346"/>
      <c r="BI715" s="346"/>
      <c r="BJ715" s="346"/>
      <c r="BK715" s="346"/>
      <c r="BL715" s="346"/>
      <c r="BM715" s="346"/>
      <c r="BN715" s="346"/>
      <c r="BO715" s="346"/>
      <c r="BP715" s="346"/>
      <c r="BQ715" s="346"/>
    </row>
    <row r="716" ht="15.75" customHeight="1">
      <c r="A716" s="346"/>
      <c r="B716" s="34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c r="AS716" s="346"/>
      <c r="AT716" s="346"/>
      <c r="AU716" s="346"/>
      <c r="AV716" s="346"/>
      <c r="AW716" s="346"/>
      <c r="AX716" s="346"/>
      <c r="AY716" s="346"/>
      <c r="AZ716" s="346"/>
      <c r="BA716" s="346"/>
      <c r="BB716" s="346"/>
      <c r="BC716" s="346"/>
      <c r="BD716" s="346"/>
      <c r="BE716" s="346"/>
      <c r="BF716" s="346"/>
      <c r="BG716" s="346"/>
      <c r="BH716" s="346"/>
      <c r="BI716" s="346"/>
      <c r="BJ716" s="346"/>
      <c r="BK716" s="346"/>
      <c r="BL716" s="346"/>
      <c r="BM716" s="346"/>
      <c r="BN716" s="346"/>
      <c r="BO716" s="346"/>
      <c r="BP716" s="346"/>
      <c r="BQ716" s="346"/>
    </row>
    <row r="717" ht="15.75" customHeight="1">
      <c r="A717" s="346"/>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c r="AS717" s="346"/>
      <c r="AT717" s="346"/>
      <c r="AU717" s="346"/>
      <c r="AV717" s="346"/>
      <c r="AW717" s="346"/>
      <c r="AX717" s="346"/>
      <c r="AY717" s="346"/>
      <c r="AZ717" s="346"/>
      <c r="BA717" s="346"/>
      <c r="BB717" s="346"/>
      <c r="BC717" s="346"/>
      <c r="BD717" s="346"/>
      <c r="BE717" s="346"/>
      <c r="BF717" s="346"/>
      <c r="BG717" s="346"/>
      <c r="BH717" s="346"/>
      <c r="BI717" s="346"/>
      <c r="BJ717" s="346"/>
      <c r="BK717" s="346"/>
      <c r="BL717" s="346"/>
      <c r="BM717" s="346"/>
      <c r="BN717" s="346"/>
      <c r="BO717" s="346"/>
      <c r="BP717" s="346"/>
      <c r="BQ717" s="346"/>
    </row>
    <row r="718" ht="15.75" customHeight="1">
      <c r="A718" s="346"/>
      <c r="B718" s="34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c r="AS718" s="346"/>
      <c r="AT718" s="346"/>
      <c r="AU718" s="346"/>
      <c r="AV718" s="346"/>
      <c r="AW718" s="346"/>
      <c r="AX718" s="346"/>
      <c r="AY718" s="346"/>
      <c r="AZ718" s="346"/>
      <c r="BA718" s="346"/>
      <c r="BB718" s="346"/>
      <c r="BC718" s="346"/>
      <c r="BD718" s="346"/>
      <c r="BE718" s="346"/>
      <c r="BF718" s="346"/>
      <c r="BG718" s="346"/>
      <c r="BH718" s="346"/>
      <c r="BI718" s="346"/>
      <c r="BJ718" s="346"/>
      <c r="BK718" s="346"/>
      <c r="BL718" s="346"/>
      <c r="BM718" s="346"/>
      <c r="BN718" s="346"/>
      <c r="BO718" s="346"/>
      <c r="BP718" s="346"/>
      <c r="BQ718" s="346"/>
    </row>
    <row r="719" ht="15.75" customHeight="1">
      <c r="A719" s="346"/>
      <c r="B719" s="34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c r="AS719" s="346"/>
      <c r="AT719" s="346"/>
      <c r="AU719" s="346"/>
      <c r="AV719" s="346"/>
      <c r="AW719" s="346"/>
      <c r="AX719" s="346"/>
      <c r="AY719" s="346"/>
      <c r="AZ719" s="346"/>
      <c r="BA719" s="346"/>
      <c r="BB719" s="346"/>
      <c r="BC719" s="346"/>
      <c r="BD719" s="346"/>
      <c r="BE719" s="346"/>
      <c r="BF719" s="346"/>
      <c r="BG719" s="346"/>
      <c r="BH719" s="346"/>
      <c r="BI719" s="346"/>
      <c r="BJ719" s="346"/>
      <c r="BK719" s="346"/>
      <c r="BL719" s="346"/>
      <c r="BM719" s="346"/>
      <c r="BN719" s="346"/>
      <c r="BO719" s="346"/>
      <c r="BP719" s="346"/>
      <c r="BQ719" s="346"/>
    </row>
    <row r="720" ht="15.75" customHeight="1">
      <c r="A720" s="346"/>
      <c r="B720" s="34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c r="AT720" s="346"/>
      <c r="AU720" s="346"/>
      <c r="AV720" s="346"/>
      <c r="AW720" s="346"/>
      <c r="AX720" s="346"/>
      <c r="AY720" s="346"/>
      <c r="AZ720" s="346"/>
      <c r="BA720" s="346"/>
      <c r="BB720" s="346"/>
      <c r="BC720" s="346"/>
      <c r="BD720" s="346"/>
      <c r="BE720" s="346"/>
      <c r="BF720" s="346"/>
      <c r="BG720" s="346"/>
      <c r="BH720" s="346"/>
      <c r="BI720" s="346"/>
      <c r="BJ720" s="346"/>
      <c r="BK720" s="346"/>
      <c r="BL720" s="346"/>
      <c r="BM720" s="346"/>
      <c r="BN720" s="346"/>
      <c r="BO720" s="346"/>
      <c r="BP720" s="346"/>
      <c r="BQ720" s="346"/>
    </row>
    <row r="721" ht="15.75" customHeight="1">
      <c r="A721" s="346"/>
      <c r="B721" s="346"/>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c r="AT721" s="346"/>
      <c r="AU721" s="346"/>
      <c r="AV721" s="346"/>
      <c r="AW721" s="346"/>
      <c r="AX721" s="346"/>
      <c r="AY721" s="346"/>
      <c r="AZ721" s="346"/>
      <c r="BA721" s="346"/>
      <c r="BB721" s="346"/>
      <c r="BC721" s="346"/>
      <c r="BD721" s="346"/>
      <c r="BE721" s="346"/>
      <c r="BF721" s="346"/>
      <c r="BG721" s="346"/>
      <c r="BH721" s="346"/>
      <c r="BI721" s="346"/>
      <c r="BJ721" s="346"/>
      <c r="BK721" s="346"/>
      <c r="BL721" s="346"/>
      <c r="BM721" s="346"/>
      <c r="BN721" s="346"/>
      <c r="BO721" s="346"/>
      <c r="BP721" s="346"/>
      <c r="BQ721" s="346"/>
    </row>
    <row r="722" ht="15.75" customHeight="1">
      <c r="A722" s="346"/>
      <c r="B722" s="346"/>
      <c r="C722" s="346"/>
      <c r="D722" s="346"/>
      <c r="E722" s="346"/>
      <c r="F722" s="346"/>
      <c r="G722" s="346"/>
      <c r="H722" s="346"/>
      <c r="I722" s="346"/>
      <c r="J722" s="346"/>
      <c r="K722" s="346"/>
      <c r="L722" s="346"/>
      <c r="M722" s="346"/>
      <c r="N722" s="346"/>
      <c r="O722" s="346"/>
      <c r="P722" s="346"/>
      <c r="Q722" s="346"/>
      <c r="R722" s="346"/>
      <c r="S722" s="346"/>
      <c r="T722" s="346"/>
      <c r="U722" s="346"/>
      <c r="V722" s="346"/>
      <c r="W722" s="346"/>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c r="AS722" s="346"/>
      <c r="AT722" s="346"/>
      <c r="AU722" s="346"/>
      <c r="AV722" s="346"/>
      <c r="AW722" s="346"/>
      <c r="AX722" s="346"/>
      <c r="AY722" s="346"/>
      <c r="AZ722" s="346"/>
      <c r="BA722" s="346"/>
      <c r="BB722" s="346"/>
      <c r="BC722" s="346"/>
      <c r="BD722" s="346"/>
      <c r="BE722" s="346"/>
      <c r="BF722" s="346"/>
      <c r="BG722" s="346"/>
      <c r="BH722" s="346"/>
      <c r="BI722" s="346"/>
      <c r="BJ722" s="346"/>
      <c r="BK722" s="346"/>
      <c r="BL722" s="346"/>
      <c r="BM722" s="346"/>
      <c r="BN722" s="346"/>
      <c r="BO722" s="346"/>
      <c r="BP722" s="346"/>
      <c r="BQ722" s="346"/>
    </row>
    <row r="723" ht="15.75" customHeight="1">
      <c r="A723" s="346"/>
      <c r="B723" s="346"/>
      <c r="C723" s="346"/>
      <c r="D723" s="346"/>
      <c r="E723" s="346"/>
      <c r="F723" s="346"/>
      <c r="G723" s="346"/>
      <c r="H723" s="346"/>
      <c r="I723" s="346"/>
      <c r="J723" s="346"/>
      <c r="K723" s="346"/>
      <c r="L723" s="346"/>
      <c r="M723" s="346"/>
      <c r="N723" s="346"/>
      <c r="O723" s="346"/>
      <c r="P723" s="346"/>
      <c r="Q723" s="346"/>
      <c r="R723" s="346"/>
      <c r="S723" s="346"/>
      <c r="T723" s="346"/>
      <c r="U723" s="346"/>
      <c r="V723" s="346"/>
      <c r="W723" s="346"/>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c r="AS723" s="346"/>
      <c r="AT723" s="346"/>
      <c r="AU723" s="346"/>
      <c r="AV723" s="346"/>
      <c r="AW723" s="346"/>
      <c r="AX723" s="346"/>
      <c r="AY723" s="346"/>
      <c r="AZ723" s="346"/>
      <c r="BA723" s="346"/>
      <c r="BB723" s="346"/>
      <c r="BC723" s="346"/>
      <c r="BD723" s="346"/>
      <c r="BE723" s="346"/>
      <c r="BF723" s="346"/>
      <c r="BG723" s="346"/>
      <c r="BH723" s="346"/>
      <c r="BI723" s="346"/>
      <c r="BJ723" s="346"/>
      <c r="BK723" s="346"/>
      <c r="BL723" s="346"/>
      <c r="BM723" s="346"/>
      <c r="BN723" s="346"/>
      <c r="BO723" s="346"/>
      <c r="BP723" s="346"/>
      <c r="BQ723" s="346"/>
    </row>
    <row r="724" ht="15.75" customHeight="1">
      <c r="A724" s="346"/>
      <c r="B724" s="346"/>
      <c r="C724" s="346"/>
      <c r="D724" s="346"/>
      <c r="E724" s="346"/>
      <c r="F724" s="346"/>
      <c r="G724" s="346"/>
      <c r="H724" s="346"/>
      <c r="I724" s="346"/>
      <c r="J724" s="346"/>
      <c r="K724" s="346"/>
      <c r="L724" s="346"/>
      <c r="M724" s="346"/>
      <c r="N724" s="346"/>
      <c r="O724" s="346"/>
      <c r="P724" s="346"/>
      <c r="Q724" s="346"/>
      <c r="R724" s="346"/>
      <c r="S724" s="346"/>
      <c r="T724" s="346"/>
      <c r="U724" s="346"/>
      <c r="V724" s="346"/>
      <c r="W724" s="346"/>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c r="AS724" s="346"/>
      <c r="AT724" s="346"/>
      <c r="AU724" s="346"/>
      <c r="AV724" s="346"/>
      <c r="AW724" s="346"/>
      <c r="AX724" s="346"/>
      <c r="AY724" s="346"/>
      <c r="AZ724" s="346"/>
      <c r="BA724" s="346"/>
      <c r="BB724" s="346"/>
      <c r="BC724" s="346"/>
      <c r="BD724" s="346"/>
      <c r="BE724" s="346"/>
      <c r="BF724" s="346"/>
      <c r="BG724" s="346"/>
      <c r="BH724" s="346"/>
      <c r="BI724" s="346"/>
      <c r="BJ724" s="346"/>
      <c r="BK724" s="346"/>
      <c r="BL724" s="346"/>
      <c r="BM724" s="346"/>
      <c r="BN724" s="346"/>
      <c r="BO724" s="346"/>
      <c r="BP724" s="346"/>
      <c r="BQ724" s="346"/>
    </row>
    <row r="725" ht="15.75" customHeight="1">
      <c r="A725" s="346"/>
      <c r="B725" s="346"/>
      <c r="C725" s="346"/>
      <c r="D725" s="346"/>
      <c r="E725" s="346"/>
      <c r="F725" s="346"/>
      <c r="G725" s="346"/>
      <c r="H725" s="346"/>
      <c r="I725" s="346"/>
      <c r="J725" s="346"/>
      <c r="K725" s="346"/>
      <c r="L725" s="346"/>
      <c r="M725" s="346"/>
      <c r="N725" s="346"/>
      <c r="O725" s="346"/>
      <c r="P725" s="346"/>
      <c r="Q725" s="346"/>
      <c r="R725" s="346"/>
      <c r="S725" s="346"/>
      <c r="T725" s="346"/>
      <c r="U725" s="346"/>
      <c r="V725" s="346"/>
      <c r="W725" s="346"/>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c r="AS725" s="346"/>
      <c r="AT725" s="346"/>
      <c r="AU725" s="346"/>
      <c r="AV725" s="346"/>
      <c r="AW725" s="346"/>
      <c r="AX725" s="346"/>
      <c r="AY725" s="346"/>
      <c r="AZ725" s="346"/>
      <c r="BA725" s="346"/>
      <c r="BB725" s="346"/>
      <c r="BC725" s="346"/>
      <c r="BD725" s="346"/>
      <c r="BE725" s="346"/>
      <c r="BF725" s="346"/>
      <c r="BG725" s="346"/>
      <c r="BH725" s="346"/>
      <c r="BI725" s="346"/>
      <c r="BJ725" s="346"/>
      <c r="BK725" s="346"/>
      <c r="BL725" s="346"/>
      <c r="BM725" s="346"/>
      <c r="BN725" s="346"/>
      <c r="BO725" s="346"/>
      <c r="BP725" s="346"/>
      <c r="BQ725" s="346"/>
    </row>
    <row r="726" ht="15.75" customHeight="1">
      <c r="A726" s="346"/>
      <c r="B726" s="346"/>
      <c r="C726" s="346"/>
      <c r="D726" s="346"/>
      <c r="E726" s="346"/>
      <c r="F726" s="346"/>
      <c r="G726" s="346"/>
      <c r="H726" s="346"/>
      <c r="I726" s="346"/>
      <c r="J726" s="346"/>
      <c r="K726" s="346"/>
      <c r="L726" s="346"/>
      <c r="M726" s="346"/>
      <c r="N726" s="346"/>
      <c r="O726" s="346"/>
      <c r="P726" s="346"/>
      <c r="Q726" s="346"/>
      <c r="R726" s="346"/>
      <c r="S726" s="346"/>
      <c r="T726" s="346"/>
      <c r="U726" s="346"/>
      <c r="V726" s="346"/>
      <c r="W726" s="346"/>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c r="AS726" s="346"/>
      <c r="AT726" s="346"/>
      <c r="AU726" s="346"/>
      <c r="AV726" s="346"/>
      <c r="AW726" s="346"/>
      <c r="AX726" s="346"/>
      <c r="AY726" s="346"/>
      <c r="AZ726" s="346"/>
      <c r="BA726" s="346"/>
      <c r="BB726" s="346"/>
      <c r="BC726" s="346"/>
      <c r="BD726" s="346"/>
      <c r="BE726" s="346"/>
      <c r="BF726" s="346"/>
      <c r="BG726" s="346"/>
      <c r="BH726" s="346"/>
      <c r="BI726" s="346"/>
      <c r="BJ726" s="346"/>
      <c r="BK726" s="346"/>
      <c r="BL726" s="346"/>
      <c r="BM726" s="346"/>
      <c r="BN726" s="346"/>
      <c r="BO726" s="346"/>
      <c r="BP726" s="346"/>
      <c r="BQ726" s="346"/>
    </row>
    <row r="727" ht="15.75" customHeight="1">
      <c r="A727" s="346"/>
      <c r="B727" s="346"/>
      <c r="C727" s="346"/>
      <c r="D727" s="346"/>
      <c r="E727" s="346"/>
      <c r="F727" s="346"/>
      <c r="G727" s="346"/>
      <c r="H727" s="346"/>
      <c r="I727" s="346"/>
      <c r="J727" s="346"/>
      <c r="K727" s="346"/>
      <c r="L727" s="346"/>
      <c r="M727" s="346"/>
      <c r="N727" s="346"/>
      <c r="O727" s="346"/>
      <c r="P727" s="346"/>
      <c r="Q727" s="346"/>
      <c r="R727" s="346"/>
      <c r="S727" s="346"/>
      <c r="T727" s="346"/>
      <c r="U727" s="346"/>
      <c r="V727" s="346"/>
      <c r="W727" s="346"/>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c r="AS727" s="346"/>
      <c r="AT727" s="346"/>
      <c r="AU727" s="346"/>
      <c r="AV727" s="346"/>
      <c r="AW727" s="346"/>
      <c r="AX727" s="346"/>
      <c r="AY727" s="346"/>
      <c r="AZ727" s="346"/>
      <c r="BA727" s="346"/>
      <c r="BB727" s="346"/>
      <c r="BC727" s="346"/>
      <c r="BD727" s="346"/>
      <c r="BE727" s="346"/>
      <c r="BF727" s="346"/>
      <c r="BG727" s="346"/>
      <c r="BH727" s="346"/>
      <c r="BI727" s="346"/>
      <c r="BJ727" s="346"/>
      <c r="BK727" s="346"/>
      <c r="BL727" s="346"/>
      <c r="BM727" s="346"/>
      <c r="BN727" s="346"/>
      <c r="BO727" s="346"/>
      <c r="BP727" s="346"/>
      <c r="BQ727" s="346"/>
    </row>
    <row r="728" ht="15.75" customHeight="1">
      <c r="A728" s="346"/>
      <c r="B728" s="346"/>
      <c r="C728" s="346"/>
      <c r="D728" s="346"/>
      <c r="E728" s="346"/>
      <c r="F728" s="346"/>
      <c r="G728" s="346"/>
      <c r="H728" s="346"/>
      <c r="I728" s="346"/>
      <c r="J728" s="346"/>
      <c r="K728" s="346"/>
      <c r="L728" s="346"/>
      <c r="M728" s="346"/>
      <c r="N728" s="346"/>
      <c r="O728" s="346"/>
      <c r="P728" s="346"/>
      <c r="Q728" s="346"/>
      <c r="R728" s="346"/>
      <c r="S728" s="346"/>
      <c r="T728" s="346"/>
      <c r="U728" s="346"/>
      <c r="V728" s="346"/>
      <c r="W728" s="346"/>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c r="AS728" s="346"/>
      <c r="AT728" s="346"/>
      <c r="AU728" s="346"/>
      <c r="AV728" s="346"/>
      <c r="AW728" s="346"/>
      <c r="AX728" s="346"/>
      <c r="AY728" s="346"/>
      <c r="AZ728" s="346"/>
      <c r="BA728" s="346"/>
      <c r="BB728" s="346"/>
      <c r="BC728" s="346"/>
      <c r="BD728" s="346"/>
      <c r="BE728" s="346"/>
      <c r="BF728" s="346"/>
      <c r="BG728" s="346"/>
      <c r="BH728" s="346"/>
      <c r="BI728" s="346"/>
      <c r="BJ728" s="346"/>
      <c r="BK728" s="346"/>
      <c r="BL728" s="346"/>
      <c r="BM728" s="346"/>
      <c r="BN728" s="346"/>
      <c r="BO728" s="346"/>
      <c r="BP728" s="346"/>
      <c r="BQ728" s="346"/>
    </row>
    <row r="729" ht="15.75" customHeight="1">
      <c r="A729" s="346"/>
      <c r="B729" s="346"/>
      <c r="C729" s="346"/>
      <c r="D729" s="346"/>
      <c r="E729" s="346"/>
      <c r="F729" s="346"/>
      <c r="G729" s="346"/>
      <c r="H729" s="346"/>
      <c r="I729" s="346"/>
      <c r="J729" s="346"/>
      <c r="K729" s="346"/>
      <c r="L729" s="346"/>
      <c r="M729" s="346"/>
      <c r="N729" s="346"/>
      <c r="O729" s="346"/>
      <c r="P729" s="346"/>
      <c r="Q729" s="346"/>
      <c r="R729" s="346"/>
      <c r="S729" s="346"/>
      <c r="T729" s="346"/>
      <c r="U729" s="346"/>
      <c r="V729" s="346"/>
      <c r="W729" s="346"/>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c r="AS729" s="346"/>
      <c r="AT729" s="346"/>
      <c r="AU729" s="346"/>
      <c r="AV729" s="346"/>
      <c r="AW729" s="346"/>
      <c r="AX729" s="346"/>
      <c r="AY729" s="346"/>
      <c r="AZ729" s="346"/>
      <c r="BA729" s="346"/>
      <c r="BB729" s="346"/>
      <c r="BC729" s="346"/>
      <c r="BD729" s="346"/>
      <c r="BE729" s="346"/>
      <c r="BF729" s="346"/>
      <c r="BG729" s="346"/>
      <c r="BH729" s="346"/>
      <c r="BI729" s="346"/>
      <c r="BJ729" s="346"/>
      <c r="BK729" s="346"/>
      <c r="BL729" s="346"/>
      <c r="BM729" s="346"/>
      <c r="BN729" s="346"/>
      <c r="BO729" s="346"/>
      <c r="BP729" s="346"/>
      <c r="BQ729" s="346"/>
    </row>
    <row r="730" ht="15.75" customHeight="1">
      <c r="A730" s="346"/>
      <c r="B730" s="346"/>
      <c r="C730" s="346"/>
      <c r="D730" s="346"/>
      <c r="E730" s="346"/>
      <c r="F730" s="346"/>
      <c r="G730" s="346"/>
      <c r="H730" s="346"/>
      <c r="I730" s="346"/>
      <c r="J730" s="346"/>
      <c r="K730" s="346"/>
      <c r="L730" s="346"/>
      <c r="M730" s="346"/>
      <c r="N730" s="346"/>
      <c r="O730" s="346"/>
      <c r="P730" s="346"/>
      <c r="Q730" s="346"/>
      <c r="R730" s="346"/>
      <c r="S730" s="346"/>
      <c r="T730" s="346"/>
      <c r="U730" s="346"/>
      <c r="V730" s="346"/>
      <c r="W730" s="346"/>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c r="AS730" s="346"/>
      <c r="AT730" s="346"/>
      <c r="AU730" s="346"/>
      <c r="AV730" s="346"/>
      <c r="AW730" s="346"/>
      <c r="AX730" s="346"/>
      <c r="AY730" s="346"/>
      <c r="AZ730" s="346"/>
      <c r="BA730" s="346"/>
      <c r="BB730" s="346"/>
      <c r="BC730" s="346"/>
      <c r="BD730" s="346"/>
      <c r="BE730" s="346"/>
      <c r="BF730" s="346"/>
      <c r="BG730" s="346"/>
      <c r="BH730" s="346"/>
      <c r="BI730" s="346"/>
      <c r="BJ730" s="346"/>
      <c r="BK730" s="346"/>
      <c r="BL730" s="346"/>
      <c r="BM730" s="346"/>
      <c r="BN730" s="346"/>
      <c r="BO730" s="346"/>
      <c r="BP730" s="346"/>
      <c r="BQ730" s="346"/>
    </row>
    <row r="731" ht="15.75" customHeight="1">
      <c r="A731" s="346"/>
      <c r="B731" s="346"/>
      <c r="C731" s="346"/>
      <c r="D731" s="346"/>
      <c r="E731" s="346"/>
      <c r="F731" s="346"/>
      <c r="G731" s="346"/>
      <c r="H731" s="346"/>
      <c r="I731" s="346"/>
      <c r="J731" s="346"/>
      <c r="K731" s="346"/>
      <c r="L731" s="346"/>
      <c r="M731" s="346"/>
      <c r="N731" s="346"/>
      <c r="O731" s="346"/>
      <c r="P731" s="346"/>
      <c r="Q731" s="346"/>
      <c r="R731" s="346"/>
      <c r="S731" s="346"/>
      <c r="T731" s="346"/>
      <c r="U731" s="346"/>
      <c r="V731" s="346"/>
      <c r="W731" s="346"/>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c r="AS731" s="346"/>
      <c r="AT731" s="346"/>
      <c r="AU731" s="346"/>
      <c r="AV731" s="346"/>
      <c r="AW731" s="346"/>
      <c r="AX731" s="346"/>
      <c r="AY731" s="346"/>
      <c r="AZ731" s="346"/>
      <c r="BA731" s="346"/>
      <c r="BB731" s="346"/>
      <c r="BC731" s="346"/>
      <c r="BD731" s="346"/>
      <c r="BE731" s="346"/>
      <c r="BF731" s="346"/>
      <c r="BG731" s="346"/>
      <c r="BH731" s="346"/>
      <c r="BI731" s="346"/>
      <c r="BJ731" s="346"/>
      <c r="BK731" s="346"/>
      <c r="BL731" s="346"/>
      <c r="BM731" s="346"/>
      <c r="BN731" s="346"/>
      <c r="BO731" s="346"/>
      <c r="BP731" s="346"/>
      <c r="BQ731" s="346"/>
    </row>
    <row r="732" ht="15.75" customHeight="1">
      <c r="A732" s="346"/>
      <c r="B732" s="346"/>
      <c r="C732" s="346"/>
      <c r="D732" s="346"/>
      <c r="E732" s="346"/>
      <c r="F732" s="346"/>
      <c r="G732" s="346"/>
      <c r="H732" s="346"/>
      <c r="I732" s="346"/>
      <c r="J732" s="346"/>
      <c r="K732" s="346"/>
      <c r="L732" s="346"/>
      <c r="M732" s="346"/>
      <c r="N732" s="346"/>
      <c r="O732" s="346"/>
      <c r="P732" s="346"/>
      <c r="Q732" s="346"/>
      <c r="R732" s="346"/>
      <c r="S732" s="346"/>
      <c r="T732" s="346"/>
      <c r="U732" s="346"/>
      <c r="V732" s="346"/>
      <c r="W732" s="346"/>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c r="AS732" s="346"/>
      <c r="AT732" s="346"/>
      <c r="AU732" s="346"/>
      <c r="AV732" s="346"/>
      <c r="AW732" s="346"/>
      <c r="AX732" s="346"/>
      <c r="AY732" s="346"/>
      <c r="AZ732" s="346"/>
      <c r="BA732" s="346"/>
      <c r="BB732" s="346"/>
      <c r="BC732" s="346"/>
      <c r="BD732" s="346"/>
      <c r="BE732" s="346"/>
      <c r="BF732" s="346"/>
      <c r="BG732" s="346"/>
      <c r="BH732" s="346"/>
      <c r="BI732" s="346"/>
      <c r="BJ732" s="346"/>
      <c r="BK732" s="346"/>
      <c r="BL732" s="346"/>
      <c r="BM732" s="346"/>
      <c r="BN732" s="346"/>
      <c r="BO732" s="346"/>
      <c r="BP732" s="346"/>
      <c r="BQ732" s="346"/>
    </row>
    <row r="733" ht="15.75" customHeight="1">
      <c r="A733" s="346"/>
      <c r="B733" s="346"/>
      <c r="C733" s="346"/>
      <c r="D733" s="346"/>
      <c r="E733" s="346"/>
      <c r="F733" s="346"/>
      <c r="G733" s="346"/>
      <c r="H733" s="346"/>
      <c r="I733" s="346"/>
      <c r="J733" s="346"/>
      <c r="K733" s="346"/>
      <c r="L733" s="346"/>
      <c r="M733" s="346"/>
      <c r="N733" s="346"/>
      <c r="O733" s="346"/>
      <c r="P733" s="346"/>
      <c r="Q733" s="346"/>
      <c r="R733" s="346"/>
      <c r="S733" s="346"/>
      <c r="T733" s="346"/>
      <c r="U733" s="346"/>
      <c r="V733" s="346"/>
      <c r="W733" s="346"/>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c r="AS733" s="346"/>
      <c r="AT733" s="346"/>
      <c r="AU733" s="346"/>
      <c r="AV733" s="346"/>
      <c r="AW733" s="346"/>
      <c r="AX733" s="346"/>
      <c r="AY733" s="346"/>
      <c r="AZ733" s="346"/>
      <c r="BA733" s="346"/>
      <c r="BB733" s="346"/>
      <c r="BC733" s="346"/>
      <c r="BD733" s="346"/>
      <c r="BE733" s="346"/>
      <c r="BF733" s="346"/>
      <c r="BG733" s="346"/>
      <c r="BH733" s="346"/>
      <c r="BI733" s="346"/>
      <c r="BJ733" s="346"/>
      <c r="BK733" s="346"/>
      <c r="BL733" s="346"/>
      <c r="BM733" s="346"/>
      <c r="BN733" s="346"/>
      <c r="BO733" s="346"/>
      <c r="BP733" s="346"/>
      <c r="BQ733" s="346"/>
    </row>
    <row r="734" ht="15.75" customHeight="1">
      <c r="A734" s="346"/>
      <c r="B734" s="346"/>
      <c r="C734" s="346"/>
      <c r="D734" s="346"/>
      <c r="E734" s="346"/>
      <c r="F734" s="346"/>
      <c r="G734" s="346"/>
      <c r="H734" s="346"/>
      <c r="I734" s="346"/>
      <c r="J734" s="346"/>
      <c r="K734" s="346"/>
      <c r="L734" s="346"/>
      <c r="M734" s="346"/>
      <c r="N734" s="346"/>
      <c r="O734" s="346"/>
      <c r="P734" s="346"/>
      <c r="Q734" s="346"/>
      <c r="R734" s="346"/>
      <c r="S734" s="346"/>
      <c r="T734" s="346"/>
      <c r="U734" s="346"/>
      <c r="V734" s="346"/>
      <c r="W734" s="346"/>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c r="AS734" s="346"/>
      <c r="AT734" s="346"/>
      <c r="AU734" s="346"/>
      <c r="AV734" s="346"/>
      <c r="AW734" s="346"/>
      <c r="AX734" s="346"/>
      <c r="AY734" s="346"/>
      <c r="AZ734" s="346"/>
      <c r="BA734" s="346"/>
      <c r="BB734" s="346"/>
      <c r="BC734" s="346"/>
      <c r="BD734" s="346"/>
      <c r="BE734" s="346"/>
      <c r="BF734" s="346"/>
      <c r="BG734" s="346"/>
      <c r="BH734" s="346"/>
      <c r="BI734" s="346"/>
      <c r="BJ734" s="346"/>
      <c r="BK734" s="346"/>
      <c r="BL734" s="346"/>
      <c r="BM734" s="346"/>
      <c r="BN734" s="346"/>
      <c r="BO734" s="346"/>
      <c r="BP734" s="346"/>
      <c r="BQ734" s="346"/>
    </row>
    <row r="735" ht="15.75" customHeight="1">
      <c r="A735" s="346"/>
      <c r="B735" s="346"/>
      <c r="C735" s="346"/>
      <c r="D735" s="346"/>
      <c r="E735" s="346"/>
      <c r="F735" s="346"/>
      <c r="G735" s="346"/>
      <c r="H735" s="346"/>
      <c r="I735" s="346"/>
      <c r="J735" s="346"/>
      <c r="K735" s="346"/>
      <c r="L735" s="346"/>
      <c r="M735" s="346"/>
      <c r="N735" s="346"/>
      <c r="O735" s="346"/>
      <c r="P735" s="346"/>
      <c r="Q735" s="346"/>
      <c r="R735" s="346"/>
      <c r="S735" s="346"/>
      <c r="T735" s="346"/>
      <c r="U735" s="346"/>
      <c r="V735" s="346"/>
      <c r="W735" s="346"/>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c r="AS735" s="346"/>
      <c r="AT735" s="346"/>
      <c r="AU735" s="346"/>
      <c r="AV735" s="346"/>
      <c r="AW735" s="346"/>
      <c r="AX735" s="346"/>
      <c r="AY735" s="346"/>
      <c r="AZ735" s="346"/>
      <c r="BA735" s="346"/>
      <c r="BB735" s="346"/>
      <c r="BC735" s="346"/>
      <c r="BD735" s="346"/>
      <c r="BE735" s="346"/>
      <c r="BF735" s="346"/>
      <c r="BG735" s="346"/>
      <c r="BH735" s="346"/>
      <c r="BI735" s="346"/>
      <c r="BJ735" s="346"/>
      <c r="BK735" s="346"/>
      <c r="BL735" s="346"/>
      <c r="BM735" s="346"/>
      <c r="BN735" s="346"/>
      <c r="BO735" s="346"/>
      <c r="BP735" s="346"/>
      <c r="BQ735" s="346"/>
    </row>
    <row r="736" ht="15.75" customHeight="1">
      <c r="A736" s="346"/>
      <c r="B736" s="346"/>
      <c r="C736" s="346"/>
      <c r="D736" s="346"/>
      <c r="E736" s="346"/>
      <c r="F736" s="346"/>
      <c r="G736" s="346"/>
      <c r="H736" s="346"/>
      <c r="I736" s="346"/>
      <c r="J736" s="346"/>
      <c r="K736" s="346"/>
      <c r="L736" s="346"/>
      <c r="M736" s="346"/>
      <c r="N736" s="346"/>
      <c r="O736" s="346"/>
      <c r="P736" s="346"/>
      <c r="Q736" s="346"/>
      <c r="R736" s="346"/>
      <c r="S736" s="346"/>
      <c r="T736" s="346"/>
      <c r="U736" s="346"/>
      <c r="V736" s="346"/>
      <c r="W736" s="346"/>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c r="AS736" s="346"/>
      <c r="AT736" s="346"/>
      <c r="AU736" s="346"/>
      <c r="AV736" s="346"/>
      <c r="AW736" s="346"/>
      <c r="AX736" s="346"/>
      <c r="AY736" s="346"/>
      <c r="AZ736" s="346"/>
      <c r="BA736" s="346"/>
      <c r="BB736" s="346"/>
      <c r="BC736" s="346"/>
      <c r="BD736" s="346"/>
      <c r="BE736" s="346"/>
      <c r="BF736" s="346"/>
      <c r="BG736" s="346"/>
      <c r="BH736" s="346"/>
      <c r="BI736" s="346"/>
      <c r="BJ736" s="346"/>
      <c r="BK736" s="346"/>
      <c r="BL736" s="346"/>
      <c r="BM736" s="346"/>
      <c r="BN736" s="346"/>
      <c r="BO736" s="346"/>
      <c r="BP736" s="346"/>
      <c r="BQ736" s="346"/>
    </row>
    <row r="737" ht="15.75" customHeight="1">
      <c r="A737" s="346"/>
      <c r="B737" s="346"/>
      <c r="C737" s="346"/>
      <c r="D737" s="346"/>
      <c r="E737" s="346"/>
      <c r="F737" s="346"/>
      <c r="G737" s="346"/>
      <c r="H737" s="346"/>
      <c r="I737" s="346"/>
      <c r="J737" s="346"/>
      <c r="K737" s="346"/>
      <c r="L737" s="346"/>
      <c r="M737" s="346"/>
      <c r="N737" s="346"/>
      <c r="O737" s="346"/>
      <c r="P737" s="346"/>
      <c r="Q737" s="346"/>
      <c r="R737" s="346"/>
      <c r="S737" s="346"/>
      <c r="T737" s="346"/>
      <c r="U737" s="346"/>
      <c r="V737" s="346"/>
      <c r="W737" s="346"/>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c r="AS737" s="346"/>
      <c r="AT737" s="346"/>
      <c r="AU737" s="346"/>
      <c r="AV737" s="346"/>
      <c r="AW737" s="346"/>
      <c r="AX737" s="346"/>
      <c r="AY737" s="346"/>
      <c r="AZ737" s="346"/>
      <c r="BA737" s="346"/>
      <c r="BB737" s="346"/>
      <c r="BC737" s="346"/>
      <c r="BD737" s="346"/>
      <c r="BE737" s="346"/>
      <c r="BF737" s="346"/>
      <c r="BG737" s="346"/>
      <c r="BH737" s="346"/>
      <c r="BI737" s="346"/>
      <c r="BJ737" s="346"/>
      <c r="BK737" s="346"/>
      <c r="BL737" s="346"/>
      <c r="BM737" s="346"/>
      <c r="BN737" s="346"/>
      <c r="BO737" s="346"/>
      <c r="BP737" s="346"/>
      <c r="BQ737" s="346"/>
    </row>
    <row r="738" ht="15.75" customHeight="1">
      <c r="A738" s="346"/>
      <c r="B738" s="346"/>
      <c r="C738" s="346"/>
      <c r="D738" s="346"/>
      <c r="E738" s="346"/>
      <c r="F738" s="346"/>
      <c r="G738" s="346"/>
      <c r="H738" s="346"/>
      <c r="I738" s="346"/>
      <c r="J738" s="346"/>
      <c r="K738" s="346"/>
      <c r="L738" s="346"/>
      <c r="M738" s="346"/>
      <c r="N738" s="346"/>
      <c r="O738" s="346"/>
      <c r="P738" s="346"/>
      <c r="Q738" s="346"/>
      <c r="R738" s="346"/>
      <c r="S738" s="346"/>
      <c r="T738" s="346"/>
      <c r="U738" s="346"/>
      <c r="V738" s="346"/>
      <c r="W738" s="346"/>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c r="AS738" s="346"/>
      <c r="AT738" s="346"/>
      <c r="AU738" s="346"/>
      <c r="AV738" s="346"/>
      <c r="AW738" s="346"/>
      <c r="AX738" s="346"/>
      <c r="AY738" s="346"/>
      <c r="AZ738" s="346"/>
      <c r="BA738" s="346"/>
      <c r="BB738" s="346"/>
      <c r="BC738" s="346"/>
      <c r="BD738" s="346"/>
      <c r="BE738" s="346"/>
      <c r="BF738" s="346"/>
      <c r="BG738" s="346"/>
      <c r="BH738" s="346"/>
      <c r="BI738" s="346"/>
      <c r="BJ738" s="346"/>
      <c r="BK738" s="346"/>
      <c r="BL738" s="346"/>
      <c r="BM738" s="346"/>
      <c r="BN738" s="346"/>
      <c r="BO738" s="346"/>
      <c r="BP738" s="346"/>
      <c r="BQ738" s="346"/>
    </row>
    <row r="739" ht="15.75" customHeight="1">
      <c r="A739" s="346"/>
      <c r="B739" s="346"/>
      <c r="C739" s="346"/>
      <c r="D739" s="346"/>
      <c r="E739" s="346"/>
      <c r="F739" s="346"/>
      <c r="G739" s="346"/>
      <c r="H739" s="346"/>
      <c r="I739" s="346"/>
      <c r="J739" s="346"/>
      <c r="K739" s="346"/>
      <c r="L739" s="346"/>
      <c r="M739" s="346"/>
      <c r="N739" s="346"/>
      <c r="O739" s="346"/>
      <c r="P739" s="346"/>
      <c r="Q739" s="346"/>
      <c r="R739" s="346"/>
      <c r="S739" s="346"/>
      <c r="T739" s="346"/>
      <c r="U739" s="346"/>
      <c r="V739" s="346"/>
      <c r="W739" s="346"/>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c r="AS739" s="346"/>
      <c r="AT739" s="346"/>
      <c r="AU739" s="346"/>
      <c r="AV739" s="346"/>
      <c r="AW739" s="346"/>
      <c r="AX739" s="346"/>
      <c r="AY739" s="346"/>
      <c r="AZ739" s="346"/>
      <c r="BA739" s="346"/>
      <c r="BB739" s="346"/>
      <c r="BC739" s="346"/>
      <c r="BD739" s="346"/>
      <c r="BE739" s="346"/>
      <c r="BF739" s="346"/>
      <c r="BG739" s="346"/>
      <c r="BH739" s="346"/>
      <c r="BI739" s="346"/>
      <c r="BJ739" s="346"/>
      <c r="BK739" s="346"/>
      <c r="BL739" s="346"/>
      <c r="BM739" s="346"/>
      <c r="BN739" s="346"/>
      <c r="BO739" s="346"/>
      <c r="BP739" s="346"/>
      <c r="BQ739" s="346"/>
    </row>
    <row r="740" ht="15.75" customHeight="1">
      <c r="A740" s="346"/>
      <c r="B740" s="34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c r="AS740" s="346"/>
      <c r="AT740" s="346"/>
      <c r="AU740" s="346"/>
      <c r="AV740" s="346"/>
      <c r="AW740" s="346"/>
      <c r="AX740" s="346"/>
      <c r="AY740" s="346"/>
      <c r="AZ740" s="346"/>
      <c r="BA740" s="346"/>
      <c r="BB740" s="346"/>
      <c r="BC740" s="346"/>
      <c r="BD740" s="346"/>
      <c r="BE740" s="346"/>
      <c r="BF740" s="346"/>
      <c r="BG740" s="346"/>
      <c r="BH740" s="346"/>
      <c r="BI740" s="346"/>
      <c r="BJ740" s="346"/>
      <c r="BK740" s="346"/>
      <c r="BL740" s="346"/>
      <c r="BM740" s="346"/>
      <c r="BN740" s="346"/>
      <c r="BO740" s="346"/>
      <c r="BP740" s="346"/>
      <c r="BQ740" s="346"/>
    </row>
    <row r="741" ht="15.75" customHeight="1">
      <c r="A741" s="346"/>
      <c r="B741" s="34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c r="AS741" s="346"/>
      <c r="AT741" s="346"/>
      <c r="AU741" s="346"/>
      <c r="AV741" s="346"/>
      <c r="AW741" s="346"/>
      <c r="AX741" s="346"/>
      <c r="AY741" s="346"/>
      <c r="AZ741" s="346"/>
      <c r="BA741" s="346"/>
      <c r="BB741" s="346"/>
      <c r="BC741" s="346"/>
      <c r="BD741" s="346"/>
      <c r="BE741" s="346"/>
      <c r="BF741" s="346"/>
      <c r="BG741" s="346"/>
      <c r="BH741" s="346"/>
      <c r="BI741" s="346"/>
      <c r="BJ741" s="346"/>
      <c r="BK741" s="346"/>
      <c r="BL741" s="346"/>
      <c r="BM741" s="346"/>
      <c r="BN741" s="346"/>
      <c r="BO741" s="346"/>
      <c r="BP741" s="346"/>
      <c r="BQ741" s="346"/>
    </row>
    <row r="742" ht="15.75" customHeight="1">
      <c r="A742" s="346"/>
      <c r="B742" s="34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c r="AS742" s="346"/>
      <c r="AT742" s="346"/>
      <c r="AU742" s="346"/>
      <c r="AV742" s="346"/>
      <c r="AW742" s="346"/>
      <c r="AX742" s="346"/>
      <c r="AY742" s="346"/>
      <c r="AZ742" s="346"/>
      <c r="BA742" s="346"/>
      <c r="BB742" s="346"/>
      <c r="BC742" s="346"/>
      <c r="BD742" s="346"/>
      <c r="BE742" s="346"/>
      <c r="BF742" s="346"/>
      <c r="BG742" s="346"/>
      <c r="BH742" s="346"/>
      <c r="BI742" s="346"/>
      <c r="BJ742" s="346"/>
      <c r="BK742" s="346"/>
      <c r="BL742" s="346"/>
      <c r="BM742" s="346"/>
      <c r="BN742" s="346"/>
      <c r="BO742" s="346"/>
      <c r="BP742" s="346"/>
      <c r="BQ742" s="346"/>
    </row>
    <row r="743" ht="15.75" customHeight="1">
      <c r="A743" s="346"/>
      <c r="B743" s="34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c r="AS743" s="346"/>
      <c r="AT743" s="346"/>
      <c r="AU743" s="346"/>
      <c r="AV743" s="346"/>
      <c r="AW743" s="346"/>
      <c r="AX743" s="346"/>
      <c r="AY743" s="346"/>
      <c r="AZ743" s="346"/>
      <c r="BA743" s="346"/>
      <c r="BB743" s="346"/>
      <c r="BC743" s="346"/>
      <c r="BD743" s="346"/>
      <c r="BE743" s="346"/>
      <c r="BF743" s="346"/>
      <c r="BG743" s="346"/>
      <c r="BH743" s="346"/>
      <c r="BI743" s="346"/>
      <c r="BJ743" s="346"/>
      <c r="BK743" s="346"/>
      <c r="BL743" s="346"/>
      <c r="BM743" s="346"/>
      <c r="BN743" s="346"/>
      <c r="BO743" s="346"/>
      <c r="BP743" s="346"/>
      <c r="BQ743" s="346"/>
    </row>
    <row r="744" ht="15.75" customHeight="1">
      <c r="A744" s="346"/>
      <c r="B744" s="34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c r="AS744" s="346"/>
      <c r="AT744" s="346"/>
      <c r="AU744" s="346"/>
      <c r="AV744" s="346"/>
      <c r="AW744" s="346"/>
      <c r="AX744" s="346"/>
      <c r="AY744" s="346"/>
      <c r="AZ744" s="346"/>
      <c r="BA744" s="346"/>
      <c r="BB744" s="346"/>
      <c r="BC744" s="346"/>
      <c r="BD744" s="346"/>
      <c r="BE744" s="346"/>
      <c r="BF744" s="346"/>
      <c r="BG744" s="346"/>
      <c r="BH744" s="346"/>
      <c r="BI744" s="346"/>
      <c r="BJ744" s="346"/>
      <c r="BK744" s="346"/>
      <c r="BL744" s="346"/>
      <c r="BM744" s="346"/>
      <c r="BN744" s="346"/>
      <c r="BO744" s="346"/>
      <c r="BP744" s="346"/>
      <c r="BQ744" s="346"/>
    </row>
    <row r="745" ht="15.75" customHeight="1">
      <c r="A745" s="346"/>
      <c r="B745" s="346"/>
      <c r="C745" s="346"/>
      <c r="D745" s="346"/>
      <c r="E745" s="346"/>
      <c r="F745" s="346"/>
      <c r="G745" s="346"/>
      <c r="H745" s="346"/>
      <c r="I745" s="346"/>
      <c r="J745" s="346"/>
      <c r="K745" s="346"/>
      <c r="L745" s="346"/>
      <c r="M745" s="346"/>
      <c r="N745" s="346"/>
      <c r="O745" s="346"/>
      <c r="P745" s="346"/>
      <c r="Q745" s="346"/>
      <c r="R745" s="346"/>
      <c r="S745" s="346"/>
      <c r="T745" s="346"/>
      <c r="U745" s="346"/>
      <c r="V745" s="346"/>
      <c r="W745" s="346"/>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c r="AS745" s="346"/>
      <c r="AT745" s="346"/>
      <c r="AU745" s="346"/>
      <c r="AV745" s="346"/>
      <c r="AW745" s="346"/>
      <c r="AX745" s="346"/>
      <c r="AY745" s="346"/>
      <c r="AZ745" s="346"/>
      <c r="BA745" s="346"/>
      <c r="BB745" s="346"/>
      <c r="BC745" s="346"/>
      <c r="BD745" s="346"/>
      <c r="BE745" s="346"/>
      <c r="BF745" s="346"/>
      <c r="BG745" s="346"/>
      <c r="BH745" s="346"/>
      <c r="BI745" s="346"/>
      <c r="BJ745" s="346"/>
      <c r="BK745" s="346"/>
      <c r="BL745" s="346"/>
      <c r="BM745" s="346"/>
      <c r="BN745" s="346"/>
      <c r="BO745" s="346"/>
      <c r="BP745" s="346"/>
      <c r="BQ745" s="346"/>
    </row>
    <row r="746" ht="15.75" customHeight="1">
      <c r="A746" s="346"/>
      <c r="B746" s="346"/>
      <c r="C746" s="346"/>
      <c r="D746" s="346"/>
      <c r="E746" s="346"/>
      <c r="F746" s="346"/>
      <c r="G746" s="346"/>
      <c r="H746" s="346"/>
      <c r="I746" s="346"/>
      <c r="J746" s="346"/>
      <c r="K746" s="346"/>
      <c r="L746" s="346"/>
      <c r="M746" s="346"/>
      <c r="N746" s="346"/>
      <c r="O746" s="346"/>
      <c r="P746" s="346"/>
      <c r="Q746" s="346"/>
      <c r="R746" s="346"/>
      <c r="S746" s="346"/>
      <c r="T746" s="346"/>
      <c r="U746" s="346"/>
      <c r="V746" s="346"/>
      <c r="W746" s="346"/>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c r="AS746" s="346"/>
      <c r="AT746" s="346"/>
      <c r="AU746" s="346"/>
      <c r="AV746" s="346"/>
      <c r="AW746" s="346"/>
      <c r="AX746" s="346"/>
      <c r="AY746" s="346"/>
      <c r="AZ746" s="346"/>
      <c r="BA746" s="346"/>
      <c r="BB746" s="346"/>
      <c r="BC746" s="346"/>
      <c r="BD746" s="346"/>
      <c r="BE746" s="346"/>
      <c r="BF746" s="346"/>
      <c r="BG746" s="346"/>
      <c r="BH746" s="346"/>
      <c r="BI746" s="346"/>
      <c r="BJ746" s="346"/>
      <c r="BK746" s="346"/>
      <c r="BL746" s="346"/>
      <c r="BM746" s="346"/>
      <c r="BN746" s="346"/>
      <c r="BO746" s="346"/>
      <c r="BP746" s="346"/>
      <c r="BQ746" s="346"/>
    </row>
    <row r="747" ht="15.75" customHeight="1">
      <c r="A747" s="346"/>
      <c r="B747" s="346"/>
      <c r="C747" s="346"/>
      <c r="D747" s="346"/>
      <c r="E747" s="346"/>
      <c r="F747" s="346"/>
      <c r="G747" s="346"/>
      <c r="H747" s="346"/>
      <c r="I747" s="346"/>
      <c r="J747" s="346"/>
      <c r="K747" s="346"/>
      <c r="L747" s="346"/>
      <c r="M747" s="346"/>
      <c r="N747" s="346"/>
      <c r="O747" s="346"/>
      <c r="P747" s="346"/>
      <c r="Q747" s="346"/>
      <c r="R747" s="346"/>
      <c r="S747" s="346"/>
      <c r="T747" s="346"/>
      <c r="U747" s="346"/>
      <c r="V747" s="346"/>
      <c r="W747" s="346"/>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c r="AS747" s="346"/>
      <c r="AT747" s="346"/>
      <c r="AU747" s="346"/>
      <c r="AV747" s="346"/>
      <c r="AW747" s="346"/>
      <c r="AX747" s="346"/>
      <c r="AY747" s="346"/>
      <c r="AZ747" s="346"/>
      <c r="BA747" s="346"/>
      <c r="BB747" s="346"/>
      <c r="BC747" s="346"/>
      <c r="BD747" s="346"/>
      <c r="BE747" s="346"/>
      <c r="BF747" s="346"/>
      <c r="BG747" s="346"/>
      <c r="BH747" s="346"/>
      <c r="BI747" s="346"/>
      <c r="BJ747" s="346"/>
      <c r="BK747" s="346"/>
      <c r="BL747" s="346"/>
      <c r="BM747" s="346"/>
      <c r="BN747" s="346"/>
      <c r="BO747" s="346"/>
      <c r="BP747" s="346"/>
      <c r="BQ747" s="346"/>
    </row>
    <row r="748" ht="15.75" customHeight="1">
      <c r="A748" s="346"/>
      <c r="B748" s="346"/>
      <c r="C748" s="346"/>
      <c r="D748" s="346"/>
      <c r="E748" s="346"/>
      <c r="F748" s="346"/>
      <c r="G748" s="346"/>
      <c r="H748" s="346"/>
      <c r="I748" s="346"/>
      <c r="J748" s="346"/>
      <c r="K748" s="346"/>
      <c r="L748" s="346"/>
      <c r="M748" s="346"/>
      <c r="N748" s="346"/>
      <c r="O748" s="346"/>
      <c r="P748" s="346"/>
      <c r="Q748" s="346"/>
      <c r="R748" s="346"/>
      <c r="S748" s="346"/>
      <c r="T748" s="346"/>
      <c r="U748" s="346"/>
      <c r="V748" s="346"/>
      <c r="W748" s="346"/>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c r="AS748" s="346"/>
      <c r="AT748" s="346"/>
      <c r="AU748" s="346"/>
      <c r="AV748" s="346"/>
      <c r="AW748" s="346"/>
      <c r="AX748" s="346"/>
      <c r="AY748" s="346"/>
      <c r="AZ748" s="346"/>
      <c r="BA748" s="346"/>
      <c r="BB748" s="346"/>
      <c r="BC748" s="346"/>
      <c r="BD748" s="346"/>
      <c r="BE748" s="346"/>
      <c r="BF748" s="346"/>
      <c r="BG748" s="346"/>
      <c r="BH748" s="346"/>
      <c r="BI748" s="346"/>
      <c r="BJ748" s="346"/>
      <c r="BK748" s="346"/>
      <c r="BL748" s="346"/>
      <c r="BM748" s="346"/>
      <c r="BN748" s="346"/>
      <c r="BO748" s="346"/>
      <c r="BP748" s="346"/>
      <c r="BQ748" s="346"/>
    </row>
    <row r="749" ht="15.75" customHeight="1">
      <c r="A749" s="346"/>
      <c r="B749" s="346"/>
      <c r="C749" s="346"/>
      <c r="D749" s="346"/>
      <c r="E749" s="346"/>
      <c r="F749" s="346"/>
      <c r="G749" s="346"/>
      <c r="H749" s="346"/>
      <c r="I749" s="346"/>
      <c r="J749" s="346"/>
      <c r="K749" s="346"/>
      <c r="L749" s="346"/>
      <c r="M749" s="346"/>
      <c r="N749" s="346"/>
      <c r="O749" s="346"/>
      <c r="P749" s="346"/>
      <c r="Q749" s="346"/>
      <c r="R749" s="346"/>
      <c r="S749" s="346"/>
      <c r="T749" s="346"/>
      <c r="U749" s="346"/>
      <c r="V749" s="346"/>
      <c r="W749" s="346"/>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c r="AS749" s="346"/>
      <c r="AT749" s="346"/>
      <c r="AU749" s="346"/>
      <c r="AV749" s="346"/>
      <c r="AW749" s="346"/>
      <c r="AX749" s="346"/>
      <c r="AY749" s="346"/>
      <c r="AZ749" s="346"/>
      <c r="BA749" s="346"/>
      <c r="BB749" s="346"/>
      <c r="BC749" s="346"/>
      <c r="BD749" s="346"/>
      <c r="BE749" s="346"/>
      <c r="BF749" s="346"/>
      <c r="BG749" s="346"/>
      <c r="BH749" s="346"/>
      <c r="BI749" s="346"/>
      <c r="BJ749" s="346"/>
      <c r="BK749" s="346"/>
      <c r="BL749" s="346"/>
      <c r="BM749" s="346"/>
      <c r="BN749" s="346"/>
      <c r="BO749" s="346"/>
      <c r="BP749" s="346"/>
      <c r="BQ749" s="346"/>
    </row>
    <row r="750" ht="15.75" customHeight="1">
      <c r="A750" s="346"/>
      <c r="B750" s="346"/>
      <c r="C750" s="346"/>
      <c r="D750" s="346"/>
      <c r="E750" s="346"/>
      <c r="F750" s="346"/>
      <c r="G750" s="346"/>
      <c r="H750" s="346"/>
      <c r="I750" s="346"/>
      <c r="J750" s="346"/>
      <c r="K750" s="346"/>
      <c r="L750" s="346"/>
      <c r="M750" s="346"/>
      <c r="N750" s="346"/>
      <c r="O750" s="346"/>
      <c r="P750" s="346"/>
      <c r="Q750" s="346"/>
      <c r="R750" s="346"/>
      <c r="S750" s="346"/>
      <c r="T750" s="346"/>
      <c r="U750" s="346"/>
      <c r="V750" s="346"/>
      <c r="W750" s="346"/>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c r="AS750" s="346"/>
      <c r="AT750" s="346"/>
      <c r="AU750" s="346"/>
      <c r="AV750" s="346"/>
      <c r="AW750" s="346"/>
      <c r="AX750" s="346"/>
      <c r="AY750" s="346"/>
      <c r="AZ750" s="346"/>
      <c r="BA750" s="346"/>
      <c r="BB750" s="346"/>
      <c r="BC750" s="346"/>
      <c r="BD750" s="346"/>
      <c r="BE750" s="346"/>
      <c r="BF750" s="346"/>
      <c r="BG750" s="346"/>
      <c r="BH750" s="346"/>
      <c r="BI750" s="346"/>
      <c r="BJ750" s="346"/>
      <c r="BK750" s="346"/>
      <c r="BL750" s="346"/>
      <c r="BM750" s="346"/>
      <c r="BN750" s="346"/>
      <c r="BO750" s="346"/>
      <c r="BP750" s="346"/>
      <c r="BQ750" s="346"/>
    </row>
    <row r="751" ht="15.75" customHeight="1">
      <c r="A751" s="346"/>
      <c r="B751" s="346"/>
      <c r="C751" s="346"/>
      <c r="D751" s="346"/>
      <c r="E751" s="346"/>
      <c r="F751" s="346"/>
      <c r="G751" s="346"/>
      <c r="H751" s="346"/>
      <c r="I751" s="346"/>
      <c r="J751" s="346"/>
      <c r="K751" s="346"/>
      <c r="L751" s="346"/>
      <c r="M751" s="346"/>
      <c r="N751" s="346"/>
      <c r="O751" s="346"/>
      <c r="P751" s="346"/>
      <c r="Q751" s="346"/>
      <c r="R751" s="346"/>
      <c r="S751" s="346"/>
      <c r="T751" s="346"/>
      <c r="U751" s="346"/>
      <c r="V751" s="346"/>
      <c r="W751" s="346"/>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c r="AS751" s="346"/>
      <c r="AT751" s="346"/>
      <c r="AU751" s="346"/>
      <c r="AV751" s="346"/>
      <c r="AW751" s="346"/>
      <c r="AX751" s="346"/>
      <c r="AY751" s="346"/>
      <c r="AZ751" s="346"/>
      <c r="BA751" s="346"/>
      <c r="BB751" s="346"/>
      <c r="BC751" s="346"/>
      <c r="BD751" s="346"/>
      <c r="BE751" s="346"/>
      <c r="BF751" s="346"/>
      <c r="BG751" s="346"/>
      <c r="BH751" s="346"/>
      <c r="BI751" s="346"/>
      <c r="BJ751" s="346"/>
      <c r="BK751" s="346"/>
      <c r="BL751" s="346"/>
      <c r="BM751" s="346"/>
      <c r="BN751" s="346"/>
      <c r="BO751" s="346"/>
      <c r="BP751" s="346"/>
      <c r="BQ751" s="346"/>
    </row>
    <row r="752" ht="15.75" customHeight="1">
      <c r="A752" s="346"/>
      <c r="B752" s="346"/>
      <c r="C752" s="346"/>
      <c r="D752" s="346"/>
      <c r="E752" s="346"/>
      <c r="F752" s="346"/>
      <c r="G752" s="346"/>
      <c r="H752" s="346"/>
      <c r="I752" s="346"/>
      <c r="J752" s="346"/>
      <c r="K752" s="346"/>
      <c r="L752" s="346"/>
      <c r="M752" s="346"/>
      <c r="N752" s="346"/>
      <c r="O752" s="346"/>
      <c r="P752" s="346"/>
      <c r="Q752" s="346"/>
      <c r="R752" s="346"/>
      <c r="S752" s="346"/>
      <c r="T752" s="346"/>
      <c r="U752" s="346"/>
      <c r="V752" s="346"/>
      <c r="W752" s="346"/>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c r="AS752" s="346"/>
      <c r="AT752" s="346"/>
      <c r="AU752" s="346"/>
      <c r="AV752" s="346"/>
      <c r="AW752" s="346"/>
      <c r="AX752" s="346"/>
      <c r="AY752" s="346"/>
      <c r="AZ752" s="346"/>
      <c r="BA752" s="346"/>
      <c r="BB752" s="346"/>
      <c r="BC752" s="346"/>
      <c r="BD752" s="346"/>
      <c r="BE752" s="346"/>
      <c r="BF752" s="346"/>
      <c r="BG752" s="346"/>
      <c r="BH752" s="346"/>
      <c r="BI752" s="346"/>
      <c r="BJ752" s="346"/>
      <c r="BK752" s="346"/>
      <c r="BL752" s="346"/>
      <c r="BM752" s="346"/>
      <c r="BN752" s="346"/>
      <c r="BO752" s="346"/>
      <c r="BP752" s="346"/>
      <c r="BQ752" s="346"/>
    </row>
    <row r="753" ht="15.75" customHeight="1">
      <c r="A753" s="346"/>
      <c r="B753" s="34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c r="AS753" s="346"/>
      <c r="AT753" s="346"/>
      <c r="AU753" s="346"/>
      <c r="AV753" s="346"/>
      <c r="AW753" s="346"/>
      <c r="AX753" s="346"/>
      <c r="AY753" s="346"/>
      <c r="AZ753" s="346"/>
      <c r="BA753" s="346"/>
      <c r="BB753" s="346"/>
      <c r="BC753" s="346"/>
      <c r="BD753" s="346"/>
      <c r="BE753" s="346"/>
      <c r="BF753" s="346"/>
      <c r="BG753" s="346"/>
      <c r="BH753" s="346"/>
      <c r="BI753" s="346"/>
      <c r="BJ753" s="346"/>
      <c r="BK753" s="346"/>
      <c r="BL753" s="346"/>
      <c r="BM753" s="346"/>
      <c r="BN753" s="346"/>
      <c r="BO753" s="346"/>
      <c r="BP753" s="346"/>
      <c r="BQ753" s="346"/>
    </row>
    <row r="754" ht="15.75" customHeight="1">
      <c r="A754" s="346"/>
      <c r="B754" s="34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c r="AS754" s="346"/>
      <c r="AT754" s="346"/>
      <c r="AU754" s="346"/>
      <c r="AV754" s="346"/>
      <c r="AW754" s="346"/>
      <c r="AX754" s="346"/>
      <c r="AY754" s="346"/>
      <c r="AZ754" s="346"/>
      <c r="BA754" s="346"/>
      <c r="BB754" s="346"/>
      <c r="BC754" s="346"/>
      <c r="BD754" s="346"/>
      <c r="BE754" s="346"/>
      <c r="BF754" s="346"/>
      <c r="BG754" s="346"/>
      <c r="BH754" s="346"/>
      <c r="BI754" s="346"/>
      <c r="BJ754" s="346"/>
      <c r="BK754" s="346"/>
      <c r="BL754" s="346"/>
      <c r="BM754" s="346"/>
      <c r="BN754" s="346"/>
      <c r="BO754" s="346"/>
      <c r="BP754" s="346"/>
      <c r="BQ754" s="346"/>
    </row>
    <row r="755" ht="15.75" customHeight="1">
      <c r="A755" s="346"/>
      <c r="B755" s="34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c r="AS755" s="346"/>
      <c r="AT755" s="346"/>
      <c r="AU755" s="346"/>
      <c r="AV755" s="346"/>
      <c r="AW755" s="346"/>
      <c r="AX755" s="346"/>
      <c r="AY755" s="346"/>
      <c r="AZ755" s="346"/>
      <c r="BA755" s="346"/>
      <c r="BB755" s="346"/>
      <c r="BC755" s="346"/>
      <c r="BD755" s="346"/>
      <c r="BE755" s="346"/>
      <c r="BF755" s="346"/>
      <c r="BG755" s="346"/>
      <c r="BH755" s="346"/>
      <c r="BI755" s="346"/>
      <c r="BJ755" s="346"/>
      <c r="BK755" s="346"/>
      <c r="BL755" s="346"/>
      <c r="BM755" s="346"/>
      <c r="BN755" s="346"/>
      <c r="BO755" s="346"/>
      <c r="BP755" s="346"/>
      <c r="BQ755" s="346"/>
    </row>
    <row r="756" ht="15.75" customHeight="1">
      <c r="A756" s="346"/>
      <c r="B756" s="34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c r="AS756" s="346"/>
      <c r="AT756" s="346"/>
      <c r="AU756" s="346"/>
      <c r="AV756" s="346"/>
      <c r="AW756" s="346"/>
      <c r="AX756" s="346"/>
      <c r="AY756" s="346"/>
      <c r="AZ756" s="346"/>
      <c r="BA756" s="346"/>
      <c r="BB756" s="346"/>
      <c r="BC756" s="346"/>
      <c r="BD756" s="346"/>
      <c r="BE756" s="346"/>
      <c r="BF756" s="346"/>
      <c r="BG756" s="346"/>
      <c r="BH756" s="346"/>
      <c r="BI756" s="346"/>
      <c r="BJ756" s="346"/>
      <c r="BK756" s="346"/>
      <c r="BL756" s="346"/>
      <c r="BM756" s="346"/>
      <c r="BN756" s="346"/>
      <c r="BO756" s="346"/>
      <c r="BP756" s="346"/>
      <c r="BQ756" s="346"/>
    </row>
    <row r="757" ht="15.75" customHeight="1">
      <c r="A757" s="346"/>
      <c r="B757" s="34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c r="AS757" s="346"/>
      <c r="AT757" s="346"/>
      <c r="AU757" s="346"/>
      <c r="AV757" s="346"/>
      <c r="AW757" s="346"/>
      <c r="AX757" s="346"/>
      <c r="AY757" s="346"/>
      <c r="AZ757" s="346"/>
      <c r="BA757" s="346"/>
      <c r="BB757" s="346"/>
      <c r="BC757" s="346"/>
      <c r="BD757" s="346"/>
      <c r="BE757" s="346"/>
      <c r="BF757" s="346"/>
      <c r="BG757" s="346"/>
      <c r="BH757" s="346"/>
      <c r="BI757" s="346"/>
      <c r="BJ757" s="346"/>
      <c r="BK757" s="346"/>
      <c r="BL757" s="346"/>
      <c r="BM757" s="346"/>
      <c r="BN757" s="346"/>
      <c r="BO757" s="346"/>
      <c r="BP757" s="346"/>
      <c r="BQ757" s="346"/>
    </row>
    <row r="758" ht="15.75" customHeight="1">
      <c r="A758" s="346"/>
      <c r="B758" s="34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c r="AS758" s="346"/>
      <c r="AT758" s="346"/>
      <c r="AU758" s="346"/>
      <c r="AV758" s="346"/>
      <c r="AW758" s="346"/>
      <c r="AX758" s="346"/>
      <c r="AY758" s="346"/>
      <c r="AZ758" s="346"/>
      <c r="BA758" s="346"/>
      <c r="BB758" s="346"/>
      <c r="BC758" s="346"/>
      <c r="BD758" s="346"/>
      <c r="BE758" s="346"/>
      <c r="BF758" s="346"/>
      <c r="BG758" s="346"/>
      <c r="BH758" s="346"/>
      <c r="BI758" s="346"/>
      <c r="BJ758" s="346"/>
      <c r="BK758" s="346"/>
      <c r="BL758" s="346"/>
      <c r="BM758" s="346"/>
      <c r="BN758" s="346"/>
      <c r="BO758" s="346"/>
      <c r="BP758" s="346"/>
      <c r="BQ758" s="346"/>
    </row>
    <row r="759" ht="15.75" customHeight="1">
      <c r="A759" s="346"/>
      <c r="B759" s="34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c r="AS759" s="346"/>
      <c r="AT759" s="346"/>
      <c r="AU759" s="346"/>
      <c r="AV759" s="346"/>
      <c r="AW759" s="346"/>
      <c r="AX759" s="346"/>
      <c r="AY759" s="346"/>
      <c r="AZ759" s="346"/>
      <c r="BA759" s="346"/>
      <c r="BB759" s="346"/>
      <c r="BC759" s="346"/>
      <c r="BD759" s="346"/>
      <c r="BE759" s="346"/>
      <c r="BF759" s="346"/>
      <c r="BG759" s="346"/>
      <c r="BH759" s="346"/>
      <c r="BI759" s="346"/>
      <c r="BJ759" s="346"/>
      <c r="BK759" s="346"/>
      <c r="BL759" s="346"/>
      <c r="BM759" s="346"/>
      <c r="BN759" s="346"/>
      <c r="BO759" s="346"/>
      <c r="BP759" s="346"/>
      <c r="BQ759" s="346"/>
    </row>
    <row r="760" ht="15.75" customHeight="1">
      <c r="A760" s="346"/>
      <c r="B760" s="34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c r="AS760" s="346"/>
      <c r="AT760" s="346"/>
      <c r="AU760" s="346"/>
      <c r="AV760" s="346"/>
      <c r="AW760" s="346"/>
      <c r="AX760" s="346"/>
      <c r="AY760" s="346"/>
      <c r="AZ760" s="346"/>
      <c r="BA760" s="346"/>
      <c r="BB760" s="346"/>
      <c r="BC760" s="346"/>
      <c r="BD760" s="346"/>
      <c r="BE760" s="346"/>
      <c r="BF760" s="346"/>
      <c r="BG760" s="346"/>
      <c r="BH760" s="346"/>
      <c r="BI760" s="346"/>
      <c r="BJ760" s="346"/>
      <c r="BK760" s="346"/>
      <c r="BL760" s="346"/>
      <c r="BM760" s="346"/>
      <c r="BN760" s="346"/>
      <c r="BO760" s="346"/>
      <c r="BP760" s="346"/>
      <c r="BQ760" s="346"/>
    </row>
    <row r="761" ht="15.75" customHeight="1">
      <c r="A761" s="346"/>
      <c r="B761" s="34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c r="AS761" s="346"/>
      <c r="AT761" s="346"/>
      <c r="AU761" s="346"/>
      <c r="AV761" s="346"/>
      <c r="AW761" s="346"/>
      <c r="AX761" s="346"/>
      <c r="AY761" s="346"/>
      <c r="AZ761" s="346"/>
      <c r="BA761" s="346"/>
      <c r="BB761" s="346"/>
      <c r="BC761" s="346"/>
      <c r="BD761" s="346"/>
      <c r="BE761" s="346"/>
      <c r="BF761" s="346"/>
      <c r="BG761" s="346"/>
      <c r="BH761" s="346"/>
      <c r="BI761" s="346"/>
      <c r="BJ761" s="346"/>
      <c r="BK761" s="346"/>
      <c r="BL761" s="346"/>
      <c r="BM761" s="346"/>
      <c r="BN761" s="346"/>
      <c r="BO761" s="346"/>
      <c r="BP761" s="346"/>
      <c r="BQ761" s="346"/>
    </row>
    <row r="762" ht="15.75" customHeight="1">
      <c r="A762" s="346"/>
      <c r="B762" s="34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c r="AS762" s="346"/>
      <c r="AT762" s="346"/>
      <c r="AU762" s="346"/>
      <c r="AV762" s="346"/>
      <c r="AW762" s="346"/>
      <c r="AX762" s="346"/>
      <c r="AY762" s="346"/>
      <c r="AZ762" s="346"/>
      <c r="BA762" s="346"/>
      <c r="BB762" s="346"/>
      <c r="BC762" s="346"/>
      <c r="BD762" s="346"/>
      <c r="BE762" s="346"/>
      <c r="BF762" s="346"/>
      <c r="BG762" s="346"/>
      <c r="BH762" s="346"/>
      <c r="BI762" s="346"/>
      <c r="BJ762" s="346"/>
      <c r="BK762" s="346"/>
      <c r="BL762" s="346"/>
      <c r="BM762" s="346"/>
      <c r="BN762" s="346"/>
      <c r="BO762" s="346"/>
      <c r="BP762" s="346"/>
      <c r="BQ762" s="346"/>
    </row>
    <row r="763" ht="15.75" customHeight="1">
      <c r="A763" s="346"/>
      <c r="B763" s="34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c r="AS763" s="346"/>
      <c r="AT763" s="346"/>
      <c r="AU763" s="346"/>
      <c r="AV763" s="346"/>
      <c r="AW763" s="346"/>
      <c r="AX763" s="346"/>
      <c r="AY763" s="346"/>
      <c r="AZ763" s="346"/>
      <c r="BA763" s="346"/>
      <c r="BB763" s="346"/>
      <c r="BC763" s="346"/>
      <c r="BD763" s="346"/>
      <c r="BE763" s="346"/>
      <c r="BF763" s="346"/>
      <c r="BG763" s="346"/>
      <c r="BH763" s="346"/>
      <c r="BI763" s="346"/>
      <c r="BJ763" s="346"/>
      <c r="BK763" s="346"/>
      <c r="BL763" s="346"/>
      <c r="BM763" s="346"/>
      <c r="BN763" s="346"/>
      <c r="BO763" s="346"/>
      <c r="BP763" s="346"/>
      <c r="BQ763" s="346"/>
    </row>
    <row r="764" ht="15.75" customHeight="1">
      <c r="A764" s="346"/>
      <c r="B764" s="34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c r="AS764" s="346"/>
      <c r="AT764" s="346"/>
      <c r="AU764" s="346"/>
      <c r="AV764" s="346"/>
      <c r="AW764" s="346"/>
      <c r="AX764" s="346"/>
      <c r="AY764" s="346"/>
      <c r="AZ764" s="346"/>
      <c r="BA764" s="346"/>
      <c r="BB764" s="346"/>
      <c r="BC764" s="346"/>
      <c r="BD764" s="346"/>
      <c r="BE764" s="346"/>
      <c r="BF764" s="346"/>
      <c r="BG764" s="346"/>
      <c r="BH764" s="346"/>
      <c r="BI764" s="346"/>
      <c r="BJ764" s="346"/>
      <c r="BK764" s="346"/>
      <c r="BL764" s="346"/>
      <c r="BM764" s="346"/>
      <c r="BN764" s="346"/>
      <c r="BO764" s="346"/>
      <c r="BP764" s="346"/>
      <c r="BQ764" s="346"/>
    </row>
    <row r="765" ht="15.75" customHeight="1">
      <c r="A765" s="346"/>
      <c r="B765" s="34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c r="AS765" s="346"/>
      <c r="AT765" s="346"/>
      <c r="AU765" s="346"/>
      <c r="AV765" s="346"/>
      <c r="AW765" s="346"/>
      <c r="AX765" s="346"/>
      <c r="AY765" s="346"/>
      <c r="AZ765" s="346"/>
      <c r="BA765" s="346"/>
      <c r="BB765" s="346"/>
      <c r="BC765" s="346"/>
      <c r="BD765" s="346"/>
      <c r="BE765" s="346"/>
      <c r="BF765" s="346"/>
      <c r="BG765" s="346"/>
      <c r="BH765" s="346"/>
      <c r="BI765" s="346"/>
      <c r="BJ765" s="346"/>
      <c r="BK765" s="346"/>
      <c r="BL765" s="346"/>
      <c r="BM765" s="346"/>
      <c r="BN765" s="346"/>
      <c r="BO765" s="346"/>
      <c r="BP765" s="346"/>
      <c r="BQ765" s="346"/>
    </row>
    <row r="766" ht="15.75" customHeight="1">
      <c r="A766" s="346"/>
      <c r="B766" s="34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c r="AS766" s="346"/>
      <c r="AT766" s="346"/>
      <c r="AU766" s="346"/>
      <c r="AV766" s="346"/>
      <c r="AW766" s="346"/>
      <c r="AX766" s="346"/>
      <c r="AY766" s="346"/>
      <c r="AZ766" s="346"/>
      <c r="BA766" s="346"/>
      <c r="BB766" s="346"/>
      <c r="BC766" s="346"/>
      <c r="BD766" s="346"/>
      <c r="BE766" s="346"/>
      <c r="BF766" s="346"/>
      <c r="BG766" s="346"/>
      <c r="BH766" s="346"/>
      <c r="BI766" s="346"/>
      <c r="BJ766" s="346"/>
      <c r="BK766" s="346"/>
      <c r="BL766" s="346"/>
      <c r="BM766" s="346"/>
      <c r="BN766" s="346"/>
      <c r="BO766" s="346"/>
      <c r="BP766" s="346"/>
      <c r="BQ766" s="346"/>
    </row>
    <row r="767" ht="15.75" customHeight="1">
      <c r="A767" s="346"/>
      <c r="B767" s="34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c r="AS767" s="346"/>
      <c r="AT767" s="346"/>
      <c r="AU767" s="346"/>
      <c r="AV767" s="346"/>
      <c r="AW767" s="346"/>
      <c r="AX767" s="346"/>
      <c r="AY767" s="346"/>
      <c r="AZ767" s="346"/>
      <c r="BA767" s="346"/>
      <c r="BB767" s="346"/>
      <c r="BC767" s="346"/>
      <c r="BD767" s="346"/>
      <c r="BE767" s="346"/>
      <c r="BF767" s="346"/>
      <c r="BG767" s="346"/>
      <c r="BH767" s="346"/>
      <c r="BI767" s="346"/>
      <c r="BJ767" s="346"/>
      <c r="BK767" s="346"/>
      <c r="BL767" s="346"/>
      <c r="BM767" s="346"/>
      <c r="BN767" s="346"/>
      <c r="BO767" s="346"/>
      <c r="BP767" s="346"/>
      <c r="BQ767" s="346"/>
    </row>
    <row r="768" ht="15.75" customHeight="1">
      <c r="A768" s="346"/>
      <c r="B768" s="34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c r="AS768" s="346"/>
      <c r="AT768" s="346"/>
      <c r="AU768" s="346"/>
      <c r="AV768" s="346"/>
      <c r="AW768" s="346"/>
      <c r="AX768" s="346"/>
      <c r="AY768" s="346"/>
      <c r="AZ768" s="346"/>
      <c r="BA768" s="346"/>
      <c r="BB768" s="346"/>
      <c r="BC768" s="346"/>
      <c r="BD768" s="346"/>
      <c r="BE768" s="346"/>
      <c r="BF768" s="346"/>
      <c r="BG768" s="346"/>
      <c r="BH768" s="346"/>
      <c r="BI768" s="346"/>
      <c r="BJ768" s="346"/>
      <c r="BK768" s="346"/>
      <c r="BL768" s="346"/>
      <c r="BM768" s="346"/>
      <c r="BN768" s="346"/>
      <c r="BO768" s="346"/>
      <c r="BP768" s="346"/>
      <c r="BQ768" s="346"/>
    </row>
    <row r="769" ht="15.75" customHeight="1">
      <c r="A769" s="346"/>
      <c r="B769" s="34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c r="AS769" s="346"/>
      <c r="AT769" s="346"/>
      <c r="AU769" s="346"/>
      <c r="AV769" s="346"/>
      <c r="AW769" s="346"/>
      <c r="AX769" s="346"/>
      <c r="AY769" s="346"/>
      <c r="AZ769" s="346"/>
      <c r="BA769" s="346"/>
      <c r="BB769" s="346"/>
      <c r="BC769" s="346"/>
      <c r="BD769" s="346"/>
      <c r="BE769" s="346"/>
      <c r="BF769" s="346"/>
      <c r="BG769" s="346"/>
      <c r="BH769" s="346"/>
      <c r="BI769" s="346"/>
      <c r="BJ769" s="346"/>
      <c r="BK769" s="346"/>
      <c r="BL769" s="346"/>
      <c r="BM769" s="346"/>
      <c r="BN769" s="346"/>
      <c r="BO769" s="346"/>
      <c r="BP769" s="346"/>
      <c r="BQ769" s="346"/>
    </row>
    <row r="770" ht="15.75" customHeight="1">
      <c r="A770" s="346"/>
      <c r="B770" s="34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c r="AS770" s="346"/>
      <c r="AT770" s="346"/>
      <c r="AU770" s="346"/>
      <c r="AV770" s="346"/>
      <c r="AW770" s="346"/>
      <c r="AX770" s="346"/>
      <c r="AY770" s="346"/>
      <c r="AZ770" s="346"/>
      <c r="BA770" s="346"/>
      <c r="BB770" s="346"/>
      <c r="BC770" s="346"/>
      <c r="BD770" s="346"/>
      <c r="BE770" s="346"/>
      <c r="BF770" s="346"/>
      <c r="BG770" s="346"/>
      <c r="BH770" s="346"/>
      <c r="BI770" s="346"/>
      <c r="BJ770" s="346"/>
      <c r="BK770" s="346"/>
      <c r="BL770" s="346"/>
      <c r="BM770" s="346"/>
      <c r="BN770" s="346"/>
      <c r="BO770" s="346"/>
      <c r="BP770" s="346"/>
      <c r="BQ770" s="346"/>
    </row>
    <row r="771" ht="15.75" customHeight="1">
      <c r="A771" s="346"/>
      <c r="B771" s="34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c r="AS771" s="346"/>
      <c r="AT771" s="346"/>
      <c r="AU771" s="346"/>
      <c r="AV771" s="346"/>
      <c r="AW771" s="346"/>
      <c r="AX771" s="346"/>
      <c r="AY771" s="346"/>
      <c r="AZ771" s="346"/>
      <c r="BA771" s="346"/>
      <c r="BB771" s="346"/>
      <c r="BC771" s="346"/>
      <c r="BD771" s="346"/>
      <c r="BE771" s="346"/>
      <c r="BF771" s="346"/>
      <c r="BG771" s="346"/>
      <c r="BH771" s="346"/>
      <c r="BI771" s="346"/>
      <c r="BJ771" s="346"/>
      <c r="BK771" s="346"/>
      <c r="BL771" s="346"/>
      <c r="BM771" s="346"/>
      <c r="BN771" s="346"/>
      <c r="BO771" s="346"/>
      <c r="BP771" s="346"/>
      <c r="BQ771" s="346"/>
    </row>
    <row r="772" ht="15.75" customHeight="1">
      <c r="A772" s="346"/>
      <c r="B772" s="34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c r="AS772" s="346"/>
      <c r="AT772" s="346"/>
      <c r="AU772" s="346"/>
      <c r="AV772" s="346"/>
      <c r="AW772" s="346"/>
      <c r="AX772" s="346"/>
      <c r="AY772" s="346"/>
      <c r="AZ772" s="346"/>
      <c r="BA772" s="346"/>
      <c r="BB772" s="346"/>
      <c r="BC772" s="346"/>
      <c r="BD772" s="346"/>
      <c r="BE772" s="346"/>
      <c r="BF772" s="346"/>
      <c r="BG772" s="346"/>
      <c r="BH772" s="346"/>
      <c r="BI772" s="346"/>
      <c r="BJ772" s="346"/>
      <c r="BK772" s="346"/>
      <c r="BL772" s="346"/>
      <c r="BM772" s="346"/>
      <c r="BN772" s="346"/>
      <c r="BO772" s="346"/>
      <c r="BP772" s="346"/>
      <c r="BQ772" s="346"/>
    </row>
    <row r="773" ht="15.75" customHeight="1">
      <c r="A773" s="346"/>
      <c r="B773" s="34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c r="AS773" s="346"/>
      <c r="AT773" s="346"/>
      <c r="AU773" s="346"/>
      <c r="AV773" s="346"/>
      <c r="AW773" s="346"/>
      <c r="AX773" s="346"/>
      <c r="AY773" s="346"/>
      <c r="AZ773" s="346"/>
      <c r="BA773" s="346"/>
      <c r="BB773" s="346"/>
      <c r="BC773" s="346"/>
      <c r="BD773" s="346"/>
      <c r="BE773" s="346"/>
      <c r="BF773" s="346"/>
      <c r="BG773" s="346"/>
      <c r="BH773" s="346"/>
      <c r="BI773" s="346"/>
      <c r="BJ773" s="346"/>
      <c r="BK773" s="346"/>
      <c r="BL773" s="346"/>
      <c r="BM773" s="346"/>
      <c r="BN773" s="346"/>
      <c r="BO773" s="346"/>
      <c r="BP773" s="346"/>
      <c r="BQ773" s="346"/>
    </row>
    <row r="774" ht="15.75" customHeight="1">
      <c r="A774" s="346"/>
      <c r="B774" s="34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c r="AS774" s="346"/>
      <c r="AT774" s="346"/>
      <c r="AU774" s="346"/>
      <c r="AV774" s="346"/>
      <c r="AW774" s="346"/>
      <c r="AX774" s="346"/>
      <c r="AY774" s="346"/>
      <c r="AZ774" s="346"/>
      <c r="BA774" s="346"/>
      <c r="BB774" s="346"/>
      <c r="BC774" s="346"/>
      <c r="BD774" s="346"/>
      <c r="BE774" s="346"/>
      <c r="BF774" s="346"/>
      <c r="BG774" s="346"/>
      <c r="BH774" s="346"/>
      <c r="BI774" s="346"/>
      <c r="BJ774" s="346"/>
      <c r="BK774" s="346"/>
      <c r="BL774" s="346"/>
      <c r="BM774" s="346"/>
      <c r="BN774" s="346"/>
      <c r="BO774" s="346"/>
      <c r="BP774" s="346"/>
      <c r="BQ774" s="346"/>
    </row>
    <row r="775" ht="15.75" customHeight="1">
      <c r="A775" s="346"/>
      <c r="B775" s="34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c r="AS775" s="346"/>
      <c r="AT775" s="346"/>
      <c r="AU775" s="346"/>
      <c r="AV775" s="346"/>
      <c r="AW775" s="346"/>
      <c r="AX775" s="346"/>
      <c r="AY775" s="346"/>
      <c r="AZ775" s="346"/>
      <c r="BA775" s="346"/>
      <c r="BB775" s="346"/>
      <c r="BC775" s="346"/>
      <c r="BD775" s="346"/>
      <c r="BE775" s="346"/>
      <c r="BF775" s="346"/>
      <c r="BG775" s="346"/>
      <c r="BH775" s="346"/>
      <c r="BI775" s="346"/>
      <c r="BJ775" s="346"/>
      <c r="BK775" s="346"/>
      <c r="BL775" s="346"/>
      <c r="BM775" s="346"/>
      <c r="BN775" s="346"/>
      <c r="BO775" s="346"/>
      <c r="BP775" s="346"/>
      <c r="BQ775" s="346"/>
    </row>
    <row r="776" ht="15.75" customHeight="1">
      <c r="A776" s="346"/>
      <c r="B776" s="34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c r="AS776" s="346"/>
      <c r="AT776" s="346"/>
      <c r="AU776" s="346"/>
      <c r="AV776" s="346"/>
      <c r="AW776" s="346"/>
      <c r="AX776" s="346"/>
      <c r="AY776" s="346"/>
      <c r="AZ776" s="346"/>
      <c r="BA776" s="346"/>
      <c r="BB776" s="346"/>
      <c r="BC776" s="346"/>
      <c r="BD776" s="346"/>
      <c r="BE776" s="346"/>
      <c r="BF776" s="346"/>
      <c r="BG776" s="346"/>
      <c r="BH776" s="346"/>
      <c r="BI776" s="346"/>
      <c r="BJ776" s="346"/>
      <c r="BK776" s="346"/>
      <c r="BL776" s="346"/>
      <c r="BM776" s="346"/>
      <c r="BN776" s="346"/>
      <c r="BO776" s="346"/>
      <c r="BP776" s="346"/>
      <c r="BQ776" s="346"/>
    </row>
    <row r="777" ht="15.75" customHeight="1">
      <c r="A777" s="346"/>
      <c r="B777" s="34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c r="AS777" s="346"/>
      <c r="AT777" s="346"/>
      <c r="AU777" s="346"/>
      <c r="AV777" s="346"/>
      <c r="AW777" s="346"/>
      <c r="AX777" s="346"/>
      <c r="AY777" s="346"/>
      <c r="AZ777" s="346"/>
      <c r="BA777" s="346"/>
      <c r="BB777" s="346"/>
      <c r="BC777" s="346"/>
      <c r="BD777" s="346"/>
      <c r="BE777" s="346"/>
      <c r="BF777" s="346"/>
      <c r="BG777" s="346"/>
      <c r="BH777" s="346"/>
      <c r="BI777" s="346"/>
      <c r="BJ777" s="346"/>
      <c r="BK777" s="346"/>
      <c r="BL777" s="346"/>
      <c r="BM777" s="346"/>
      <c r="BN777" s="346"/>
      <c r="BO777" s="346"/>
      <c r="BP777" s="346"/>
      <c r="BQ777" s="346"/>
    </row>
    <row r="778" ht="15.75" customHeight="1">
      <c r="A778" s="346"/>
      <c r="B778" s="34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c r="AS778" s="346"/>
      <c r="AT778" s="346"/>
      <c r="AU778" s="346"/>
      <c r="AV778" s="346"/>
      <c r="AW778" s="346"/>
      <c r="AX778" s="346"/>
      <c r="AY778" s="346"/>
      <c r="AZ778" s="346"/>
      <c r="BA778" s="346"/>
      <c r="BB778" s="346"/>
      <c r="BC778" s="346"/>
      <c r="BD778" s="346"/>
      <c r="BE778" s="346"/>
      <c r="BF778" s="346"/>
      <c r="BG778" s="346"/>
      <c r="BH778" s="346"/>
      <c r="BI778" s="346"/>
      <c r="BJ778" s="346"/>
      <c r="BK778" s="346"/>
      <c r="BL778" s="346"/>
      <c r="BM778" s="346"/>
      <c r="BN778" s="346"/>
      <c r="BO778" s="346"/>
      <c r="BP778" s="346"/>
      <c r="BQ778" s="346"/>
    </row>
    <row r="779" ht="15.75" customHeight="1">
      <c r="A779" s="346"/>
      <c r="B779" s="34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c r="AS779" s="346"/>
      <c r="AT779" s="346"/>
      <c r="AU779" s="346"/>
      <c r="AV779" s="346"/>
      <c r="AW779" s="346"/>
      <c r="AX779" s="346"/>
      <c r="AY779" s="346"/>
      <c r="AZ779" s="346"/>
      <c r="BA779" s="346"/>
      <c r="BB779" s="346"/>
      <c r="BC779" s="346"/>
      <c r="BD779" s="346"/>
      <c r="BE779" s="346"/>
      <c r="BF779" s="346"/>
      <c r="BG779" s="346"/>
      <c r="BH779" s="346"/>
      <c r="BI779" s="346"/>
      <c r="BJ779" s="346"/>
      <c r="BK779" s="346"/>
      <c r="BL779" s="346"/>
      <c r="BM779" s="346"/>
      <c r="BN779" s="346"/>
      <c r="BO779" s="346"/>
      <c r="BP779" s="346"/>
      <c r="BQ779" s="346"/>
    </row>
    <row r="780" ht="15.75" customHeight="1">
      <c r="A780" s="346"/>
      <c r="B780" s="34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c r="AS780" s="346"/>
      <c r="AT780" s="346"/>
      <c r="AU780" s="346"/>
      <c r="AV780" s="346"/>
      <c r="AW780" s="346"/>
      <c r="AX780" s="346"/>
      <c r="AY780" s="346"/>
      <c r="AZ780" s="346"/>
      <c r="BA780" s="346"/>
      <c r="BB780" s="346"/>
      <c r="BC780" s="346"/>
      <c r="BD780" s="346"/>
      <c r="BE780" s="346"/>
      <c r="BF780" s="346"/>
      <c r="BG780" s="346"/>
      <c r="BH780" s="346"/>
      <c r="BI780" s="346"/>
      <c r="BJ780" s="346"/>
      <c r="BK780" s="346"/>
      <c r="BL780" s="346"/>
      <c r="BM780" s="346"/>
      <c r="BN780" s="346"/>
      <c r="BO780" s="346"/>
      <c r="BP780" s="346"/>
      <c r="BQ780" s="346"/>
    </row>
    <row r="781" ht="15.75" customHeight="1">
      <c r="A781" s="346"/>
      <c r="B781" s="34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c r="AS781" s="346"/>
      <c r="AT781" s="346"/>
      <c r="AU781" s="346"/>
      <c r="AV781" s="346"/>
      <c r="AW781" s="346"/>
      <c r="AX781" s="346"/>
      <c r="AY781" s="346"/>
      <c r="AZ781" s="346"/>
      <c r="BA781" s="346"/>
      <c r="BB781" s="346"/>
      <c r="BC781" s="346"/>
      <c r="BD781" s="346"/>
      <c r="BE781" s="346"/>
      <c r="BF781" s="346"/>
      <c r="BG781" s="346"/>
      <c r="BH781" s="346"/>
      <c r="BI781" s="346"/>
      <c r="BJ781" s="346"/>
      <c r="BK781" s="346"/>
      <c r="BL781" s="346"/>
      <c r="BM781" s="346"/>
      <c r="BN781" s="346"/>
      <c r="BO781" s="346"/>
      <c r="BP781" s="346"/>
      <c r="BQ781" s="346"/>
    </row>
    <row r="782" ht="15.75" customHeight="1">
      <c r="A782" s="346"/>
      <c r="B782" s="34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c r="AS782" s="346"/>
      <c r="AT782" s="346"/>
      <c r="AU782" s="346"/>
      <c r="AV782" s="346"/>
      <c r="AW782" s="346"/>
      <c r="AX782" s="346"/>
      <c r="AY782" s="346"/>
      <c r="AZ782" s="346"/>
      <c r="BA782" s="346"/>
      <c r="BB782" s="346"/>
      <c r="BC782" s="346"/>
      <c r="BD782" s="346"/>
      <c r="BE782" s="346"/>
      <c r="BF782" s="346"/>
      <c r="BG782" s="346"/>
      <c r="BH782" s="346"/>
      <c r="BI782" s="346"/>
      <c r="BJ782" s="346"/>
      <c r="BK782" s="346"/>
      <c r="BL782" s="346"/>
      <c r="BM782" s="346"/>
      <c r="BN782" s="346"/>
      <c r="BO782" s="346"/>
      <c r="BP782" s="346"/>
      <c r="BQ782" s="346"/>
    </row>
    <row r="783" ht="15.75" customHeight="1">
      <c r="A783" s="346"/>
      <c r="B783" s="34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c r="AS783" s="346"/>
      <c r="AT783" s="346"/>
      <c r="AU783" s="346"/>
      <c r="AV783" s="346"/>
      <c r="AW783" s="346"/>
      <c r="AX783" s="346"/>
      <c r="AY783" s="346"/>
      <c r="AZ783" s="346"/>
      <c r="BA783" s="346"/>
      <c r="BB783" s="346"/>
      <c r="BC783" s="346"/>
      <c r="BD783" s="346"/>
      <c r="BE783" s="346"/>
      <c r="BF783" s="346"/>
      <c r="BG783" s="346"/>
      <c r="BH783" s="346"/>
      <c r="BI783" s="346"/>
      <c r="BJ783" s="346"/>
      <c r="BK783" s="346"/>
      <c r="BL783" s="346"/>
      <c r="BM783" s="346"/>
      <c r="BN783" s="346"/>
      <c r="BO783" s="346"/>
      <c r="BP783" s="346"/>
      <c r="BQ783" s="346"/>
    </row>
    <row r="784" ht="15.75" customHeight="1">
      <c r="A784" s="346"/>
      <c r="B784" s="34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c r="AS784" s="346"/>
      <c r="AT784" s="346"/>
      <c r="AU784" s="346"/>
      <c r="AV784" s="346"/>
      <c r="AW784" s="346"/>
      <c r="AX784" s="346"/>
      <c r="AY784" s="346"/>
      <c r="AZ784" s="346"/>
      <c r="BA784" s="346"/>
      <c r="BB784" s="346"/>
      <c r="BC784" s="346"/>
      <c r="BD784" s="346"/>
      <c r="BE784" s="346"/>
      <c r="BF784" s="346"/>
      <c r="BG784" s="346"/>
      <c r="BH784" s="346"/>
      <c r="BI784" s="346"/>
      <c r="BJ784" s="346"/>
      <c r="BK784" s="346"/>
      <c r="BL784" s="346"/>
      <c r="BM784" s="346"/>
      <c r="BN784" s="346"/>
      <c r="BO784" s="346"/>
      <c r="BP784" s="346"/>
      <c r="BQ784" s="346"/>
    </row>
    <row r="785" ht="15.75" customHeight="1">
      <c r="A785" s="346"/>
      <c r="B785" s="34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c r="AS785" s="346"/>
      <c r="AT785" s="346"/>
      <c r="AU785" s="346"/>
      <c r="AV785" s="346"/>
      <c r="AW785" s="346"/>
      <c r="AX785" s="346"/>
      <c r="AY785" s="346"/>
      <c r="AZ785" s="346"/>
      <c r="BA785" s="346"/>
      <c r="BB785" s="346"/>
      <c r="BC785" s="346"/>
      <c r="BD785" s="346"/>
      <c r="BE785" s="346"/>
      <c r="BF785" s="346"/>
      <c r="BG785" s="346"/>
      <c r="BH785" s="346"/>
      <c r="BI785" s="346"/>
      <c r="BJ785" s="346"/>
      <c r="BK785" s="346"/>
      <c r="BL785" s="346"/>
      <c r="BM785" s="346"/>
      <c r="BN785" s="346"/>
      <c r="BO785" s="346"/>
      <c r="BP785" s="346"/>
      <c r="BQ785" s="346"/>
    </row>
    <row r="786" ht="15.75" customHeight="1">
      <c r="A786" s="346"/>
      <c r="B786" s="34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c r="AS786" s="346"/>
      <c r="AT786" s="346"/>
      <c r="AU786" s="346"/>
      <c r="AV786" s="346"/>
      <c r="AW786" s="346"/>
      <c r="AX786" s="346"/>
      <c r="AY786" s="346"/>
      <c r="AZ786" s="346"/>
      <c r="BA786" s="346"/>
      <c r="BB786" s="346"/>
      <c r="BC786" s="346"/>
      <c r="BD786" s="346"/>
      <c r="BE786" s="346"/>
      <c r="BF786" s="346"/>
      <c r="BG786" s="346"/>
      <c r="BH786" s="346"/>
      <c r="BI786" s="346"/>
      <c r="BJ786" s="346"/>
      <c r="BK786" s="346"/>
      <c r="BL786" s="346"/>
      <c r="BM786" s="346"/>
      <c r="BN786" s="346"/>
      <c r="BO786" s="346"/>
      <c r="BP786" s="346"/>
      <c r="BQ786" s="346"/>
    </row>
    <row r="787" ht="15.75" customHeight="1">
      <c r="A787" s="346"/>
      <c r="B787" s="34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c r="AS787" s="346"/>
      <c r="AT787" s="346"/>
      <c r="AU787" s="346"/>
      <c r="AV787" s="346"/>
      <c r="AW787" s="346"/>
      <c r="AX787" s="346"/>
      <c r="AY787" s="346"/>
      <c r="AZ787" s="346"/>
      <c r="BA787" s="346"/>
      <c r="BB787" s="346"/>
      <c r="BC787" s="346"/>
      <c r="BD787" s="346"/>
      <c r="BE787" s="346"/>
      <c r="BF787" s="346"/>
      <c r="BG787" s="346"/>
      <c r="BH787" s="346"/>
      <c r="BI787" s="346"/>
      <c r="BJ787" s="346"/>
      <c r="BK787" s="346"/>
      <c r="BL787" s="346"/>
      <c r="BM787" s="346"/>
      <c r="BN787" s="346"/>
      <c r="BO787" s="346"/>
      <c r="BP787" s="346"/>
      <c r="BQ787" s="346"/>
    </row>
    <row r="788" ht="15.75" customHeight="1">
      <c r="A788" s="346"/>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c r="AS788" s="346"/>
      <c r="AT788" s="346"/>
      <c r="AU788" s="346"/>
      <c r="AV788" s="346"/>
      <c r="AW788" s="346"/>
      <c r="AX788" s="346"/>
      <c r="AY788" s="346"/>
      <c r="AZ788" s="346"/>
      <c r="BA788" s="346"/>
      <c r="BB788" s="346"/>
      <c r="BC788" s="346"/>
      <c r="BD788" s="346"/>
      <c r="BE788" s="346"/>
      <c r="BF788" s="346"/>
      <c r="BG788" s="346"/>
      <c r="BH788" s="346"/>
      <c r="BI788" s="346"/>
      <c r="BJ788" s="346"/>
      <c r="BK788" s="346"/>
      <c r="BL788" s="346"/>
      <c r="BM788" s="346"/>
      <c r="BN788" s="346"/>
      <c r="BO788" s="346"/>
      <c r="BP788" s="346"/>
      <c r="BQ788" s="346"/>
    </row>
    <row r="789" ht="15.75" customHeight="1">
      <c r="A789" s="346"/>
      <c r="B789" s="34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c r="AS789" s="346"/>
      <c r="AT789" s="346"/>
      <c r="AU789" s="346"/>
      <c r="AV789" s="346"/>
      <c r="AW789" s="346"/>
      <c r="AX789" s="346"/>
      <c r="AY789" s="346"/>
      <c r="AZ789" s="346"/>
      <c r="BA789" s="346"/>
      <c r="BB789" s="346"/>
      <c r="BC789" s="346"/>
      <c r="BD789" s="346"/>
      <c r="BE789" s="346"/>
      <c r="BF789" s="346"/>
      <c r="BG789" s="346"/>
      <c r="BH789" s="346"/>
      <c r="BI789" s="346"/>
      <c r="BJ789" s="346"/>
      <c r="BK789" s="346"/>
      <c r="BL789" s="346"/>
      <c r="BM789" s="346"/>
      <c r="BN789" s="346"/>
      <c r="BO789" s="346"/>
      <c r="BP789" s="346"/>
      <c r="BQ789" s="346"/>
    </row>
    <row r="790" ht="15.75" customHeight="1">
      <c r="A790" s="346"/>
      <c r="B790" s="34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c r="AS790" s="346"/>
      <c r="AT790" s="346"/>
      <c r="AU790" s="346"/>
      <c r="AV790" s="346"/>
      <c r="AW790" s="346"/>
      <c r="AX790" s="346"/>
      <c r="AY790" s="346"/>
      <c r="AZ790" s="346"/>
      <c r="BA790" s="346"/>
      <c r="BB790" s="346"/>
      <c r="BC790" s="346"/>
      <c r="BD790" s="346"/>
      <c r="BE790" s="346"/>
      <c r="BF790" s="346"/>
      <c r="BG790" s="346"/>
      <c r="BH790" s="346"/>
      <c r="BI790" s="346"/>
      <c r="BJ790" s="346"/>
      <c r="BK790" s="346"/>
      <c r="BL790" s="346"/>
      <c r="BM790" s="346"/>
      <c r="BN790" s="346"/>
      <c r="BO790" s="346"/>
      <c r="BP790" s="346"/>
      <c r="BQ790" s="346"/>
    </row>
    <row r="791" ht="15.75" customHeight="1">
      <c r="A791" s="346"/>
      <c r="B791" s="34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c r="AS791" s="346"/>
      <c r="AT791" s="346"/>
      <c r="AU791" s="346"/>
      <c r="AV791" s="346"/>
      <c r="AW791" s="346"/>
      <c r="AX791" s="346"/>
      <c r="AY791" s="346"/>
      <c r="AZ791" s="346"/>
      <c r="BA791" s="346"/>
      <c r="BB791" s="346"/>
      <c r="BC791" s="346"/>
      <c r="BD791" s="346"/>
      <c r="BE791" s="346"/>
      <c r="BF791" s="346"/>
      <c r="BG791" s="346"/>
      <c r="BH791" s="346"/>
      <c r="BI791" s="346"/>
      <c r="BJ791" s="346"/>
      <c r="BK791" s="346"/>
      <c r="BL791" s="346"/>
      <c r="BM791" s="346"/>
      <c r="BN791" s="346"/>
      <c r="BO791" s="346"/>
      <c r="BP791" s="346"/>
      <c r="BQ791" s="346"/>
    </row>
    <row r="792" ht="15.75" customHeight="1">
      <c r="A792" s="346"/>
      <c r="B792" s="34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c r="AS792" s="346"/>
      <c r="AT792" s="346"/>
      <c r="AU792" s="346"/>
      <c r="AV792" s="346"/>
      <c r="AW792" s="346"/>
      <c r="AX792" s="346"/>
      <c r="AY792" s="346"/>
      <c r="AZ792" s="346"/>
      <c r="BA792" s="346"/>
      <c r="BB792" s="346"/>
      <c r="BC792" s="346"/>
      <c r="BD792" s="346"/>
      <c r="BE792" s="346"/>
      <c r="BF792" s="346"/>
      <c r="BG792" s="346"/>
      <c r="BH792" s="346"/>
      <c r="BI792" s="346"/>
      <c r="BJ792" s="346"/>
      <c r="BK792" s="346"/>
      <c r="BL792" s="346"/>
      <c r="BM792" s="346"/>
      <c r="BN792" s="346"/>
      <c r="BO792" s="346"/>
      <c r="BP792" s="346"/>
      <c r="BQ792" s="346"/>
    </row>
    <row r="793" ht="15.75" customHeight="1">
      <c r="A793" s="346"/>
      <c r="B793" s="34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c r="AS793" s="346"/>
      <c r="AT793" s="346"/>
      <c r="AU793" s="346"/>
      <c r="AV793" s="346"/>
      <c r="AW793" s="346"/>
      <c r="AX793" s="346"/>
      <c r="AY793" s="346"/>
      <c r="AZ793" s="346"/>
      <c r="BA793" s="346"/>
      <c r="BB793" s="346"/>
      <c r="BC793" s="346"/>
      <c r="BD793" s="346"/>
      <c r="BE793" s="346"/>
      <c r="BF793" s="346"/>
      <c r="BG793" s="346"/>
      <c r="BH793" s="346"/>
      <c r="BI793" s="346"/>
      <c r="BJ793" s="346"/>
      <c r="BK793" s="346"/>
      <c r="BL793" s="346"/>
      <c r="BM793" s="346"/>
      <c r="BN793" s="346"/>
      <c r="BO793" s="346"/>
      <c r="BP793" s="346"/>
      <c r="BQ793" s="346"/>
    </row>
    <row r="794" ht="15.75" customHeight="1">
      <c r="A794" s="346"/>
      <c r="B794" s="34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c r="AS794" s="346"/>
      <c r="AT794" s="346"/>
      <c r="AU794" s="346"/>
      <c r="AV794" s="346"/>
      <c r="AW794" s="346"/>
      <c r="AX794" s="346"/>
      <c r="AY794" s="346"/>
      <c r="AZ794" s="346"/>
      <c r="BA794" s="346"/>
      <c r="BB794" s="346"/>
      <c r="BC794" s="346"/>
      <c r="BD794" s="346"/>
      <c r="BE794" s="346"/>
      <c r="BF794" s="346"/>
      <c r="BG794" s="346"/>
      <c r="BH794" s="346"/>
      <c r="BI794" s="346"/>
      <c r="BJ794" s="346"/>
      <c r="BK794" s="346"/>
      <c r="BL794" s="346"/>
      <c r="BM794" s="346"/>
      <c r="BN794" s="346"/>
      <c r="BO794" s="346"/>
      <c r="BP794" s="346"/>
      <c r="BQ794" s="346"/>
    </row>
    <row r="795" ht="15.75" customHeight="1">
      <c r="A795" s="346"/>
      <c r="B795" s="34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c r="AS795" s="346"/>
      <c r="AT795" s="346"/>
      <c r="AU795" s="346"/>
      <c r="AV795" s="346"/>
      <c r="AW795" s="346"/>
      <c r="AX795" s="346"/>
      <c r="AY795" s="346"/>
      <c r="AZ795" s="346"/>
      <c r="BA795" s="346"/>
      <c r="BB795" s="346"/>
      <c r="BC795" s="346"/>
      <c r="BD795" s="346"/>
      <c r="BE795" s="346"/>
      <c r="BF795" s="346"/>
      <c r="BG795" s="346"/>
      <c r="BH795" s="346"/>
      <c r="BI795" s="346"/>
      <c r="BJ795" s="346"/>
      <c r="BK795" s="346"/>
      <c r="BL795" s="346"/>
      <c r="BM795" s="346"/>
      <c r="BN795" s="346"/>
      <c r="BO795" s="346"/>
      <c r="BP795" s="346"/>
      <c r="BQ795" s="346"/>
    </row>
    <row r="796" ht="15.75" customHeight="1">
      <c r="A796" s="346"/>
      <c r="B796" s="34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c r="AS796" s="346"/>
      <c r="AT796" s="346"/>
      <c r="AU796" s="346"/>
      <c r="AV796" s="346"/>
      <c r="AW796" s="346"/>
      <c r="AX796" s="346"/>
      <c r="AY796" s="346"/>
      <c r="AZ796" s="346"/>
      <c r="BA796" s="346"/>
      <c r="BB796" s="346"/>
      <c r="BC796" s="346"/>
      <c r="BD796" s="346"/>
      <c r="BE796" s="346"/>
      <c r="BF796" s="346"/>
      <c r="BG796" s="346"/>
      <c r="BH796" s="346"/>
      <c r="BI796" s="346"/>
      <c r="BJ796" s="346"/>
      <c r="BK796" s="346"/>
      <c r="BL796" s="346"/>
      <c r="BM796" s="346"/>
      <c r="BN796" s="346"/>
      <c r="BO796" s="346"/>
      <c r="BP796" s="346"/>
      <c r="BQ796" s="346"/>
    </row>
    <row r="797" ht="15.75" customHeight="1">
      <c r="A797" s="346"/>
      <c r="B797" s="34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c r="AS797" s="346"/>
      <c r="AT797" s="346"/>
      <c r="AU797" s="346"/>
      <c r="AV797" s="346"/>
      <c r="AW797" s="346"/>
      <c r="AX797" s="346"/>
      <c r="AY797" s="346"/>
      <c r="AZ797" s="346"/>
      <c r="BA797" s="346"/>
      <c r="BB797" s="346"/>
      <c r="BC797" s="346"/>
      <c r="BD797" s="346"/>
      <c r="BE797" s="346"/>
      <c r="BF797" s="346"/>
      <c r="BG797" s="346"/>
      <c r="BH797" s="346"/>
      <c r="BI797" s="346"/>
      <c r="BJ797" s="346"/>
      <c r="BK797" s="346"/>
      <c r="BL797" s="346"/>
      <c r="BM797" s="346"/>
      <c r="BN797" s="346"/>
      <c r="BO797" s="346"/>
      <c r="BP797" s="346"/>
      <c r="BQ797" s="346"/>
    </row>
    <row r="798" ht="15.75" customHeight="1">
      <c r="A798" s="346"/>
      <c r="B798" s="34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c r="AS798" s="346"/>
      <c r="AT798" s="346"/>
      <c r="AU798" s="346"/>
      <c r="AV798" s="346"/>
      <c r="AW798" s="346"/>
      <c r="AX798" s="346"/>
      <c r="AY798" s="346"/>
      <c r="AZ798" s="346"/>
      <c r="BA798" s="346"/>
      <c r="BB798" s="346"/>
      <c r="BC798" s="346"/>
      <c r="BD798" s="346"/>
      <c r="BE798" s="346"/>
      <c r="BF798" s="346"/>
      <c r="BG798" s="346"/>
      <c r="BH798" s="346"/>
      <c r="BI798" s="346"/>
      <c r="BJ798" s="346"/>
      <c r="BK798" s="346"/>
      <c r="BL798" s="346"/>
      <c r="BM798" s="346"/>
      <c r="BN798" s="346"/>
      <c r="BO798" s="346"/>
      <c r="BP798" s="346"/>
      <c r="BQ798" s="346"/>
    </row>
    <row r="799" ht="15.75" customHeight="1">
      <c r="A799" s="346"/>
      <c r="B799" s="34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c r="AS799" s="346"/>
      <c r="AT799" s="346"/>
      <c r="AU799" s="346"/>
      <c r="AV799" s="346"/>
      <c r="AW799" s="346"/>
      <c r="AX799" s="346"/>
      <c r="AY799" s="346"/>
      <c r="AZ799" s="346"/>
      <c r="BA799" s="346"/>
      <c r="BB799" s="346"/>
      <c r="BC799" s="346"/>
      <c r="BD799" s="346"/>
      <c r="BE799" s="346"/>
      <c r="BF799" s="346"/>
      <c r="BG799" s="346"/>
      <c r="BH799" s="346"/>
      <c r="BI799" s="346"/>
      <c r="BJ799" s="346"/>
      <c r="BK799" s="346"/>
      <c r="BL799" s="346"/>
      <c r="BM799" s="346"/>
      <c r="BN799" s="346"/>
      <c r="BO799" s="346"/>
      <c r="BP799" s="346"/>
      <c r="BQ799" s="346"/>
    </row>
    <row r="800" ht="15.75" customHeight="1">
      <c r="A800" s="346"/>
      <c r="B800" s="34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c r="AS800" s="346"/>
      <c r="AT800" s="346"/>
      <c r="AU800" s="346"/>
      <c r="AV800" s="346"/>
      <c r="AW800" s="346"/>
      <c r="AX800" s="346"/>
      <c r="AY800" s="346"/>
      <c r="AZ800" s="346"/>
      <c r="BA800" s="346"/>
      <c r="BB800" s="346"/>
      <c r="BC800" s="346"/>
      <c r="BD800" s="346"/>
      <c r="BE800" s="346"/>
      <c r="BF800" s="346"/>
      <c r="BG800" s="346"/>
      <c r="BH800" s="346"/>
      <c r="BI800" s="346"/>
      <c r="BJ800" s="346"/>
      <c r="BK800" s="346"/>
      <c r="BL800" s="346"/>
      <c r="BM800" s="346"/>
      <c r="BN800" s="346"/>
      <c r="BO800" s="346"/>
      <c r="BP800" s="346"/>
      <c r="BQ800" s="346"/>
    </row>
    <row r="801" ht="15.75" customHeight="1">
      <c r="A801" s="346"/>
      <c r="B801" s="34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c r="AS801" s="346"/>
      <c r="AT801" s="346"/>
      <c r="AU801" s="346"/>
      <c r="AV801" s="346"/>
      <c r="AW801" s="346"/>
      <c r="AX801" s="346"/>
      <c r="AY801" s="346"/>
      <c r="AZ801" s="346"/>
      <c r="BA801" s="346"/>
      <c r="BB801" s="346"/>
      <c r="BC801" s="346"/>
      <c r="BD801" s="346"/>
      <c r="BE801" s="346"/>
      <c r="BF801" s="346"/>
      <c r="BG801" s="346"/>
      <c r="BH801" s="346"/>
      <c r="BI801" s="346"/>
      <c r="BJ801" s="346"/>
      <c r="BK801" s="346"/>
      <c r="BL801" s="346"/>
      <c r="BM801" s="346"/>
      <c r="BN801" s="346"/>
      <c r="BO801" s="346"/>
      <c r="BP801" s="346"/>
      <c r="BQ801" s="346"/>
    </row>
    <row r="802" ht="15.75" customHeight="1">
      <c r="A802" s="346"/>
      <c r="B802" s="34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c r="AS802" s="346"/>
      <c r="AT802" s="346"/>
      <c r="AU802" s="346"/>
      <c r="AV802" s="346"/>
      <c r="AW802" s="346"/>
      <c r="AX802" s="346"/>
      <c r="AY802" s="346"/>
      <c r="AZ802" s="346"/>
      <c r="BA802" s="346"/>
      <c r="BB802" s="346"/>
      <c r="BC802" s="346"/>
      <c r="BD802" s="346"/>
      <c r="BE802" s="346"/>
      <c r="BF802" s="346"/>
      <c r="BG802" s="346"/>
      <c r="BH802" s="346"/>
      <c r="BI802" s="346"/>
      <c r="BJ802" s="346"/>
      <c r="BK802" s="346"/>
      <c r="BL802" s="346"/>
      <c r="BM802" s="346"/>
      <c r="BN802" s="346"/>
      <c r="BO802" s="346"/>
      <c r="BP802" s="346"/>
      <c r="BQ802" s="346"/>
    </row>
    <row r="803" ht="15.75" customHeight="1">
      <c r="A803" s="346"/>
      <c r="B803" s="34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c r="AS803" s="346"/>
      <c r="AT803" s="346"/>
      <c r="AU803" s="346"/>
      <c r="AV803" s="346"/>
      <c r="AW803" s="346"/>
      <c r="AX803" s="346"/>
      <c r="AY803" s="346"/>
      <c r="AZ803" s="346"/>
      <c r="BA803" s="346"/>
      <c r="BB803" s="346"/>
      <c r="BC803" s="346"/>
      <c r="BD803" s="346"/>
      <c r="BE803" s="346"/>
      <c r="BF803" s="346"/>
      <c r="BG803" s="346"/>
      <c r="BH803" s="346"/>
      <c r="BI803" s="346"/>
      <c r="BJ803" s="346"/>
      <c r="BK803" s="346"/>
      <c r="BL803" s="346"/>
      <c r="BM803" s="346"/>
      <c r="BN803" s="346"/>
      <c r="BO803" s="346"/>
      <c r="BP803" s="346"/>
      <c r="BQ803" s="346"/>
    </row>
    <row r="804" ht="15.75" customHeight="1">
      <c r="A804" s="346"/>
      <c r="B804" s="34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c r="AS804" s="346"/>
      <c r="AT804" s="346"/>
      <c r="AU804" s="346"/>
      <c r="AV804" s="346"/>
      <c r="AW804" s="346"/>
      <c r="AX804" s="346"/>
      <c r="AY804" s="346"/>
      <c r="AZ804" s="346"/>
      <c r="BA804" s="346"/>
      <c r="BB804" s="346"/>
      <c r="BC804" s="346"/>
      <c r="BD804" s="346"/>
      <c r="BE804" s="346"/>
      <c r="BF804" s="346"/>
      <c r="BG804" s="346"/>
      <c r="BH804" s="346"/>
      <c r="BI804" s="346"/>
      <c r="BJ804" s="346"/>
      <c r="BK804" s="346"/>
      <c r="BL804" s="346"/>
      <c r="BM804" s="346"/>
      <c r="BN804" s="346"/>
      <c r="BO804" s="346"/>
      <c r="BP804" s="346"/>
      <c r="BQ804" s="346"/>
    </row>
    <row r="805" ht="15.75" customHeight="1">
      <c r="A805" s="346"/>
      <c r="B805" s="34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c r="AS805" s="346"/>
      <c r="AT805" s="346"/>
      <c r="AU805" s="346"/>
      <c r="AV805" s="346"/>
      <c r="AW805" s="346"/>
      <c r="AX805" s="346"/>
      <c r="AY805" s="346"/>
      <c r="AZ805" s="346"/>
      <c r="BA805" s="346"/>
      <c r="BB805" s="346"/>
      <c r="BC805" s="346"/>
      <c r="BD805" s="346"/>
      <c r="BE805" s="346"/>
      <c r="BF805" s="346"/>
      <c r="BG805" s="346"/>
      <c r="BH805" s="346"/>
      <c r="BI805" s="346"/>
      <c r="BJ805" s="346"/>
      <c r="BK805" s="346"/>
      <c r="BL805" s="346"/>
      <c r="BM805" s="346"/>
      <c r="BN805" s="346"/>
      <c r="BO805" s="346"/>
      <c r="BP805" s="346"/>
      <c r="BQ805" s="346"/>
    </row>
    <row r="806" ht="15.75" customHeight="1">
      <c r="A806" s="346"/>
      <c r="B806" s="34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c r="AS806" s="346"/>
      <c r="AT806" s="346"/>
      <c r="AU806" s="346"/>
      <c r="AV806" s="346"/>
      <c r="AW806" s="346"/>
      <c r="AX806" s="346"/>
      <c r="AY806" s="346"/>
      <c r="AZ806" s="346"/>
      <c r="BA806" s="346"/>
      <c r="BB806" s="346"/>
      <c r="BC806" s="346"/>
      <c r="BD806" s="346"/>
      <c r="BE806" s="346"/>
      <c r="BF806" s="346"/>
      <c r="BG806" s="346"/>
      <c r="BH806" s="346"/>
      <c r="BI806" s="346"/>
      <c r="BJ806" s="346"/>
      <c r="BK806" s="346"/>
      <c r="BL806" s="346"/>
      <c r="BM806" s="346"/>
      <c r="BN806" s="346"/>
      <c r="BO806" s="346"/>
      <c r="BP806" s="346"/>
      <c r="BQ806" s="346"/>
    </row>
    <row r="807" ht="15.75" customHeight="1">
      <c r="A807" s="346"/>
      <c r="B807" s="34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c r="AS807" s="346"/>
      <c r="AT807" s="346"/>
      <c r="AU807" s="346"/>
      <c r="AV807" s="346"/>
      <c r="AW807" s="346"/>
      <c r="AX807" s="346"/>
      <c r="AY807" s="346"/>
      <c r="AZ807" s="346"/>
      <c r="BA807" s="346"/>
      <c r="BB807" s="346"/>
      <c r="BC807" s="346"/>
      <c r="BD807" s="346"/>
      <c r="BE807" s="346"/>
      <c r="BF807" s="346"/>
      <c r="BG807" s="346"/>
      <c r="BH807" s="346"/>
      <c r="BI807" s="346"/>
      <c r="BJ807" s="346"/>
      <c r="BK807" s="346"/>
      <c r="BL807" s="346"/>
      <c r="BM807" s="346"/>
      <c r="BN807" s="346"/>
      <c r="BO807" s="346"/>
      <c r="BP807" s="346"/>
      <c r="BQ807" s="346"/>
    </row>
    <row r="808" ht="15.75" customHeight="1">
      <c r="A808" s="346"/>
      <c r="B808" s="34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c r="AS808" s="346"/>
      <c r="AT808" s="346"/>
      <c r="AU808" s="346"/>
      <c r="AV808" s="346"/>
      <c r="AW808" s="346"/>
      <c r="AX808" s="346"/>
      <c r="AY808" s="346"/>
      <c r="AZ808" s="346"/>
      <c r="BA808" s="346"/>
      <c r="BB808" s="346"/>
      <c r="BC808" s="346"/>
      <c r="BD808" s="346"/>
      <c r="BE808" s="346"/>
      <c r="BF808" s="346"/>
      <c r="BG808" s="346"/>
      <c r="BH808" s="346"/>
      <c r="BI808" s="346"/>
      <c r="BJ808" s="346"/>
      <c r="BK808" s="346"/>
      <c r="BL808" s="346"/>
      <c r="BM808" s="346"/>
      <c r="BN808" s="346"/>
      <c r="BO808" s="346"/>
      <c r="BP808" s="346"/>
      <c r="BQ808" s="346"/>
    </row>
    <row r="809" ht="15.75" customHeight="1">
      <c r="A809" s="346"/>
      <c r="B809" s="346"/>
      <c r="C809" s="346"/>
      <c r="D809" s="346"/>
      <c r="E809" s="346"/>
      <c r="F809" s="346"/>
      <c r="G809" s="346"/>
      <c r="H809" s="346"/>
      <c r="I809" s="346"/>
      <c r="J809" s="346"/>
      <c r="K809" s="346"/>
      <c r="L809" s="346"/>
      <c r="M809" s="346"/>
      <c r="N809" s="346"/>
      <c r="O809" s="346"/>
      <c r="P809" s="346"/>
      <c r="Q809" s="346"/>
      <c r="R809" s="346"/>
      <c r="S809" s="346"/>
      <c r="T809" s="346"/>
      <c r="U809" s="346"/>
      <c r="V809" s="346"/>
      <c r="W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c r="AS809" s="346"/>
      <c r="AT809" s="346"/>
      <c r="AU809" s="346"/>
      <c r="AV809" s="346"/>
      <c r="AW809" s="346"/>
      <c r="AX809" s="346"/>
      <c r="AY809" s="346"/>
      <c r="AZ809" s="346"/>
      <c r="BA809" s="346"/>
      <c r="BB809" s="346"/>
      <c r="BC809" s="346"/>
      <c r="BD809" s="346"/>
      <c r="BE809" s="346"/>
      <c r="BF809" s="346"/>
      <c r="BG809" s="346"/>
      <c r="BH809" s="346"/>
      <c r="BI809" s="346"/>
      <c r="BJ809" s="346"/>
      <c r="BK809" s="346"/>
      <c r="BL809" s="346"/>
      <c r="BM809" s="346"/>
      <c r="BN809" s="346"/>
      <c r="BO809" s="346"/>
      <c r="BP809" s="346"/>
      <c r="BQ809" s="346"/>
    </row>
    <row r="810" ht="15.75" customHeight="1">
      <c r="A810" s="346"/>
      <c r="B810" s="346"/>
      <c r="C810" s="346"/>
      <c r="D810" s="346"/>
      <c r="E810" s="346"/>
      <c r="F810" s="346"/>
      <c r="G810" s="346"/>
      <c r="H810" s="346"/>
      <c r="I810" s="346"/>
      <c r="J810" s="346"/>
      <c r="K810" s="346"/>
      <c r="L810" s="346"/>
      <c r="M810" s="346"/>
      <c r="N810" s="346"/>
      <c r="O810" s="346"/>
      <c r="P810" s="346"/>
      <c r="Q810" s="346"/>
      <c r="R810" s="346"/>
      <c r="S810" s="346"/>
      <c r="T810" s="346"/>
      <c r="U810" s="346"/>
      <c r="V810" s="346"/>
      <c r="W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c r="AS810" s="346"/>
      <c r="AT810" s="346"/>
      <c r="AU810" s="346"/>
      <c r="AV810" s="346"/>
      <c r="AW810" s="346"/>
      <c r="AX810" s="346"/>
      <c r="AY810" s="346"/>
      <c r="AZ810" s="346"/>
      <c r="BA810" s="346"/>
      <c r="BB810" s="346"/>
      <c r="BC810" s="346"/>
      <c r="BD810" s="346"/>
      <c r="BE810" s="346"/>
      <c r="BF810" s="346"/>
      <c r="BG810" s="346"/>
      <c r="BH810" s="346"/>
      <c r="BI810" s="346"/>
      <c r="BJ810" s="346"/>
      <c r="BK810" s="346"/>
      <c r="BL810" s="346"/>
      <c r="BM810" s="346"/>
      <c r="BN810" s="346"/>
      <c r="BO810" s="346"/>
      <c r="BP810" s="346"/>
      <c r="BQ810" s="346"/>
    </row>
    <row r="811" ht="15.75" customHeight="1">
      <c r="A811" s="346"/>
      <c r="B811" s="346"/>
      <c r="C811" s="346"/>
      <c r="D811" s="346"/>
      <c r="E811" s="346"/>
      <c r="F811" s="346"/>
      <c r="G811" s="346"/>
      <c r="H811" s="346"/>
      <c r="I811" s="346"/>
      <c r="J811" s="346"/>
      <c r="K811" s="346"/>
      <c r="L811" s="346"/>
      <c r="M811" s="346"/>
      <c r="N811" s="346"/>
      <c r="O811" s="346"/>
      <c r="P811" s="346"/>
      <c r="Q811" s="346"/>
      <c r="R811" s="346"/>
      <c r="S811" s="346"/>
      <c r="T811" s="346"/>
      <c r="U811" s="346"/>
      <c r="V811" s="346"/>
      <c r="W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c r="AS811" s="346"/>
      <c r="AT811" s="346"/>
      <c r="AU811" s="346"/>
      <c r="AV811" s="346"/>
      <c r="AW811" s="346"/>
      <c r="AX811" s="346"/>
      <c r="AY811" s="346"/>
      <c r="AZ811" s="346"/>
      <c r="BA811" s="346"/>
      <c r="BB811" s="346"/>
      <c r="BC811" s="346"/>
      <c r="BD811" s="346"/>
      <c r="BE811" s="346"/>
      <c r="BF811" s="346"/>
      <c r="BG811" s="346"/>
      <c r="BH811" s="346"/>
      <c r="BI811" s="346"/>
      <c r="BJ811" s="346"/>
      <c r="BK811" s="346"/>
      <c r="BL811" s="346"/>
      <c r="BM811" s="346"/>
      <c r="BN811" s="346"/>
      <c r="BO811" s="346"/>
      <c r="BP811" s="346"/>
      <c r="BQ811" s="346"/>
    </row>
    <row r="812" ht="15.75" customHeight="1">
      <c r="A812" s="346"/>
      <c r="B812" s="346"/>
      <c r="C812" s="346"/>
      <c r="D812" s="346"/>
      <c r="E812" s="346"/>
      <c r="F812" s="346"/>
      <c r="G812" s="346"/>
      <c r="H812" s="346"/>
      <c r="I812" s="346"/>
      <c r="J812" s="346"/>
      <c r="K812" s="346"/>
      <c r="L812" s="346"/>
      <c r="M812" s="346"/>
      <c r="N812" s="346"/>
      <c r="O812" s="346"/>
      <c r="P812" s="346"/>
      <c r="Q812" s="346"/>
      <c r="R812" s="346"/>
      <c r="S812" s="346"/>
      <c r="T812" s="346"/>
      <c r="U812" s="346"/>
      <c r="V812" s="346"/>
      <c r="W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c r="AS812" s="346"/>
      <c r="AT812" s="346"/>
      <c r="AU812" s="346"/>
      <c r="AV812" s="346"/>
      <c r="AW812" s="346"/>
      <c r="AX812" s="346"/>
      <c r="AY812" s="346"/>
      <c r="AZ812" s="346"/>
      <c r="BA812" s="346"/>
      <c r="BB812" s="346"/>
      <c r="BC812" s="346"/>
      <c r="BD812" s="346"/>
      <c r="BE812" s="346"/>
      <c r="BF812" s="346"/>
      <c r="BG812" s="346"/>
      <c r="BH812" s="346"/>
      <c r="BI812" s="346"/>
      <c r="BJ812" s="346"/>
      <c r="BK812" s="346"/>
      <c r="BL812" s="346"/>
      <c r="BM812" s="346"/>
      <c r="BN812" s="346"/>
      <c r="BO812" s="346"/>
      <c r="BP812" s="346"/>
      <c r="BQ812" s="346"/>
    </row>
    <row r="813" ht="15.75" customHeight="1">
      <c r="A813" s="346"/>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c r="AS813" s="346"/>
      <c r="AT813" s="346"/>
      <c r="AU813" s="346"/>
      <c r="AV813" s="346"/>
      <c r="AW813" s="346"/>
      <c r="AX813" s="346"/>
      <c r="AY813" s="346"/>
      <c r="AZ813" s="346"/>
      <c r="BA813" s="346"/>
      <c r="BB813" s="346"/>
      <c r="BC813" s="346"/>
      <c r="BD813" s="346"/>
      <c r="BE813" s="346"/>
      <c r="BF813" s="346"/>
      <c r="BG813" s="346"/>
      <c r="BH813" s="346"/>
      <c r="BI813" s="346"/>
      <c r="BJ813" s="346"/>
      <c r="BK813" s="346"/>
      <c r="BL813" s="346"/>
      <c r="BM813" s="346"/>
      <c r="BN813" s="346"/>
      <c r="BO813" s="346"/>
      <c r="BP813" s="346"/>
      <c r="BQ813" s="346"/>
    </row>
    <row r="814" ht="15.75" customHeight="1">
      <c r="A814" s="346"/>
      <c r="B814" s="34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c r="AS814" s="346"/>
      <c r="AT814" s="346"/>
      <c r="AU814" s="346"/>
      <c r="AV814" s="346"/>
      <c r="AW814" s="346"/>
      <c r="AX814" s="346"/>
      <c r="AY814" s="346"/>
      <c r="AZ814" s="346"/>
      <c r="BA814" s="346"/>
      <c r="BB814" s="346"/>
      <c r="BC814" s="346"/>
      <c r="BD814" s="346"/>
      <c r="BE814" s="346"/>
      <c r="BF814" s="346"/>
      <c r="BG814" s="346"/>
      <c r="BH814" s="346"/>
      <c r="BI814" s="346"/>
      <c r="BJ814" s="346"/>
      <c r="BK814" s="346"/>
      <c r="BL814" s="346"/>
      <c r="BM814" s="346"/>
      <c r="BN814" s="346"/>
      <c r="BO814" s="346"/>
      <c r="BP814" s="346"/>
      <c r="BQ814" s="346"/>
    </row>
    <row r="815" ht="15.75" customHeight="1">
      <c r="A815" s="346"/>
      <c r="B815" s="34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c r="AS815" s="346"/>
      <c r="AT815" s="346"/>
      <c r="AU815" s="346"/>
      <c r="AV815" s="346"/>
      <c r="AW815" s="346"/>
      <c r="AX815" s="346"/>
      <c r="AY815" s="346"/>
      <c r="AZ815" s="346"/>
      <c r="BA815" s="346"/>
      <c r="BB815" s="346"/>
      <c r="BC815" s="346"/>
      <c r="BD815" s="346"/>
      <c r="BE815" s="346"/>
      <c r="BF815" s="346"/>
      <c r="BG815" s="346"/>
      <c r="BH815" s="346"/>
      <c r="BI815" s="346"/>
      <c r="BJ815" s="346"/>
      <c r="BK815" s="346"/>
      <c r="BL815" s="346"/>
      <c r="BM815" s="346"/>
      <c r="BN815" s="346"/>
      <c r="BO815" s="346"/>
      <c r="BP815" s="346"/>
      <c r="BQ815" s="346"/>
    </row>
    <row r="816" ht="15.75" customHeight="1">
      <c r="A816" s="346"/>
      <c r="B816" s="34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c r="AS816" s="346"/>
      <c r="AT816" s="346"/>
      <c r="AU816" s="346"/>
      <c r="AV816" s="346"/>
      <c r="AW816" s="346"/>
      <c r="AX816" s="346"/>
      <c r="AY816" s="346"/>
      <c r="AZ816" s="346"/>
      <c r="BA816" s="346"/>
      <c r="BB816" s="346"/>
      <c r="BC816" s="346"/>
      <c r="BD816" s="346"/>
      <c r="BE816" s="346"/>
      <c r="BF816" s="346"/>
      <c r="BG816" s="346"/>
      <c r="BH816" s="346"/>
      <c r="BI816" s="346"/>
      <c r="BJ816" s="346"/>
      <c r="BK816" s="346"/>
      <c r="BL816" s="346"/>
      <c r="BM816" s="346"/>
      <c r="BN816" s="346"/>
      <c r="BO816" s="346"/>
      <c r="BP816" s="346"/>
      <c r="BQ816" s="346"/>
    </row>
    <row r="817" ht="15.75" customHeight="1">
      <c r="A817" s="346"/>
      <c r="B817" s="34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c r="AS817" s="346"/>
      <c r="AT817" s="346"/>
      <c r="AU817" s="346"/>
      <c r="AV817" s="346"/>
      <c r="AW817" s="346"/>
      <c r="AX817" s="346"/>
      <c r="AY817" s="346"/>
      <c r="AZ817" s="346"/>
      <c r="BA817" s="346"/>
      <c r="BB817" s="346"/>
      <c r="BC817" s="346"/>
      <c r="BD817" s="346"/>
      <c r="BE817" s="346"/>
      <c r="BF817" s="346"/>
      <c r="BG817" s="346"/>
      <c r="BH817" s="346"/>
      <c r="BI817" s="346"/>
      <c r="BJ817" s="346"/>
      <c r="BK817" s="346"/>
      <c r="BL817" s="346"/>
      <c r="BM817" s="346"/>
      <c r="BN817" s="346"/>
      <c r="BO817" s="346"/>
      <c r="BP817" s="346"/>
      <c r="BQ817" s="346"/>
    </row>
    <row r="818" ht="15.75" customHeight="1">
      <c r="A818" s="346"/>
      <c r="B818" s="346"/>
      <c r="C818" s="346"/>
      <c r="D818" s="346"/>
      <c r="E818" s="346"/>
      <c r="F818" s="346"/>
      <c r="G818" s="346"/>
      <c r="H818" s="346"/>
      <c r="I818" s="346"/>
      <c r="J818" s="346"/>
      <c r="K818" s="346"/>
      <c r="L818" s="346"/>
      <c r="M818" s="346"/>
      <c r="N818" s="346"/>
      <c r="O818" s="346"/>
      <c r="P818" s="346"/>
      <c r="Q818" s="346"/>
      <c r="R818" s="346"/>
      <c r="S818" s="346"/>
      <c r="T818" s="346"/>
      <c r="U818" s="346"/>
      <c r="V818" s="346"/>
      <c r="W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c r="AS818" s="346"/>
      <c r="AT818" s="346"/>
      <c r="AU818" s="346"/>
      <c r="AV818" s="346"/>
      <c r="AW818" s="346"/>
      <c r="AX818" s="346"/>
      <c r="AY818" s="346"/>
      <c r="AZ818" s="346"/>
      <c r="BA818" s="346"/>
      <c r="BB818" s="346"/>
      <c r="BC818" s="346"/>
      <c r="BD818" s="346"/>
      <c r="BE818" s="346"/>
      <c r="BF818" s="346"/>
      <c r="BG818" s="346"/>
      <c r="BH818" s="346"/>
      <c r="BI818" s="346"/>
      <c r="BJ818" s="346"/>
      <c r="BK818" s="346"/>
      <c r="BL818" s="346"/>
      <c r="BM818" s="346"/>
      <c r="BN818" s="346"/>
      <c r="BO818" s="346"/>
      <c r="BP818" s="346"/>
      <c r="BQ818" s="346"/>
    </row>
    <row r="819" ht="15.75" customHeight="1">
      <c r="A819" s="346"/>
      <c r="B819" s="346"/>
      <c r="C819" s="346"/>
      <c r="D819" s="346"/>
      <c r="E819" s="346"/>
      <c r="F819" s="346"/>
      <c r="G819" s="346"/>
      <c r="H819" s="346"/>
      <c r="I819" s="346"/>
      <c r="J819" s="346"/>
      <c r="K819" s="346"/>
      <c r="L819" s="346"/>
      <c r="M819" s="346"/>
      <c r="N819" s="346"/>
      <c r="O819" s="346"/>
      <c r="P819" s="346"/>
      <c r="Q819" s="346"/>
      <c r="R819" s="346"/>
      <c r="S819" s="346"/>
      <c r="T819" s="346"/>
      <c r="U819" s="346"/>
      <c r="V819" s="346"/>
      <c r="W819" s="346"/>
      <c r="X819" s="346"/>
      <c r="Y819" s="346"/>
      <c r="Z819" s="346"/>
      <c r="AA819" s="346"/>
      <c r="AB819" s="346"/>
      <c r="AC819" s="346"/>
      <c r="AD819" s="346"/>
      <c r="AE819" s="346"/>
      <c r="AF819" s="346"/>
      <c r="AG819" s="346"/>
      <c r="AH819" s="346"/>
      <c r="AI819" s="346"/>
      <c r="AJ819" s="346"/>
      <c r="AK819" s="346"/>
      <c r="AL819" s="346"/>
      <c r="AM819" s="346"/>
      <c r="AN819" s="346"/>
      <c r="AO819" s="346"/>
      <c r="AP819" s="346"/>
      <c r="AQ819" s="346"/>
      <c r="AR819" s="346"/>
      <c r="AS819" s="346"/>
      <c r="AT819" s="346"/>
      <c r="AU819" s="346"/>
      <c r="AV819" s="346"/>
      <c r="AW819" s="346"/>
      <c r="AX819" s="346"/>
      <c r="AY819" s="346"/>
      <c r="AZ819" s="346"/>
      <c r="BA819" s="346"/>
      <c r="BB819" s="346"/>
      <c r="BC819" s="346"/>
      <c r="BD819" s="346"/>
      <c r="BE819" s="346"/>
      <c r="BF819" s="346"/>
      <c r="BG819" s="346"/>
      <c r="BH819" s="346"/>
      <c r="BI819" s="346"/>
      <c r="BJ819" s="346"/>
      <c r="BK819" s="346"/>
      <c r="BL819" s="346"/>
      <c r="BM819" s="346"/>
      <c r="BN819" s="346"/>
      <c r="BO819" s="346"/>
      <c r="BP819" s="346"/>
      <c r="BQ819" s="346"/>
    </row>
    <row r="820" ht="15.75" customHeight="1">
      <c r="A820" s="346"/>
      <c r="B820" s="346"/>
      <c r="C820" s="346"/>
      <c r="D820" s="346"/>
      <c r="E820" s="346"/>
      <c r="F820" s="346"/>
      <c r="G820" s="346"/>
      <c r="H820" s="346"/>
      <c r="I820" s="346"/>
      <c r="J820" s="346"/>
      <c r="K820" s="346"/>
      <c r="L820" s="346"/>
      <c r="M820" s="346"/>
      <c r="N820" s="346"/>
      <c r="O820" s="346"/>
      <c r="P820" s="346"/>
      <c r="Q820" s="346"/>
      <c r="R820" s="346"/>
      <c r="S820" s="346"/>
      <c r="T820" s="346"/>
      <c r="U820" s="346"/>
      <c r="V820" s="346"/>
      <c r="W820" s="346"/>
      <c r="X820" s="346"/>
      <c r="Y820" s="346"/>
      <c r="Z820" s="346"/>
      <c r="AA820" s="346"/>
      <c r="AB820" s="346"/>
      <c r="AC820" s="346"/>
      <c r="AD820" s="346"/>
      <c r="AE820" s="346"/>
      <c r="AF820" s="346"/>
      <c r="AG820" s="346"/>
      <c r="AH820" s="346"/>
      <c r="AI820" s="346"/>
      <c r="AJ820" s="346"/>
      <c r="AK820" s="346"/>
      <c r="AL820" s="346"/>
      <c r="AM820" s="346"/>
      <c r="AN820" s="346"/>
      <c r="AO820" s="346"/>
      <c r="AP820" s="346"/>
      <c r="AQ820" s="346"/>
      <c r="AR820" s="346"/>
      <c r="AS820" s="346"/>
      <c r="AT820" s="346"/>
      <c r="AU820" s="346"/>
      <c r="AV820" s="346"/>
      <c r="AW820" s="346"/>
      <c r="AX820" s="346"/>
      <c r="AY820" s="346"/>
      <c r="AZ820" s="346"/>
      <c r="BA820" s="346"/>
      <c r="BB820" s="346"/>
      <c r="BC820" s="346"/>
      <c r="BD820" s="346"/>
      <c r="BE820" s="346"/>
      <c r="BF820" s="346"/>
      <c r="BG820" s="346"/>
      <c r="BH820" s="346"/>
      <c r="BI820" s="346"/>
      <c r="BJ820" s="346"/>
      <c r="BK820" s="346"/>
      <c r="BL820" s="346"/>
      <c r="BM820" s="346"/>
      <c r="BN820" s="346"/>
      <c r="BO820" s="346"/>
      <c r="BP820" s="346"/>
      <c r="BQ820" s="346"/>
    </row>
    <row r="821" ht="15.75" customHeight="1">
      <c r="A821" s="346"/>
      <c r="B821" s="346"/>
      <c r="C821" s="346"/>
      <c r="D821" s="346"/>
      <c r="E821" s="346"/>
      <c r="F821" s="346"/>
      <c r="G821" s="346"/>
      <c r="H821" s="346"/>
      <c r="I821" s="346"/>
      <c r="J821" s="346"/>
      <c r="K821" s="346"/>
      <c r="L821" s="346"/>
      <c r="M821" s="346"/>
      <c r="N821" s="346"/>
      <c r="O821" s="346"/>
      <c r="P821" s="346"/>
      <c r="Q821" s="346"/>
      <c r="R821" s="346"/>
      <c r="S821" s="346"/>
      <c r="T821" s="346"/>
      <c r="U821" s="346"/>
      <c r="V821" s="346"/>
      <c r="W821" s="346"/>
      <c r="X821" s="346"/>
      <c r="Y821" s="346"/>
      <c r="Z821" s="346"/>
      <c r="AA821" s="346"/>
      <c r="AB821" s="346"/>
      <c r="AC821" s="346"/>
      <c r="AD821" s="346"/>
      <c r="AE821" s="346"/>
      <c r="AF821" s="346"/>
      <c r="AG821" s="346"/>
      <c r="AH821" s="346"/>
      <c r="AI821" s="346"/>
      <c r="AJ821" s="346"/>
      <c r="AK821" s="346"/>
      <c r="AL821" s="346"/>
      <c r="AM821" s="346"/>
      <c r="AN821" s="346"/>
      <c r="AO821" s="346"/>
      <c r="AP821" s="346"/>
      <c r="AQ821" s="346"/>
      <c r="AR821" s="346"/>
      <c r="AS821" s="346"/>
      <c r="AT821" s="346"/>
      <c r="AU821" s="346"/>
      <c r="AV821" s="346"/>
      <c r="AW821" s="346"/>
      <c r="AX821" s="346"/>
      <c r="AY821" s="346"/>
      <c r="AZ821" s="346"/>
      <c r="BA821" s="346"/>
      <c r="BB821" s="346"/>
      <c r="BC821" s="346"/>
      <c r="BD821" s="346"/>
      <c r="BE821" s="346"/>
      <c r="BF821" s="346"/>
      <c r="BG821" s="346"/>
      <c r="BH821" s="346"/>
      <c r="BI821" s="346"/>
      <c r="BJ821" s="346"/>
      <c r="BK821" s="346"/>
      <c r="BL821" s="346"/>
      <c r="BM821" s="346"/>
      <c r="BN821" s="346"/>
      <c r="BO821" s="346"/>
      <c r="BP821" s="346"/>
      <c r="BQ821" s="346"/>
    </row>
    <row r="822" ht="15.75" customHeight="1">
      <c r="A822" s="346"/>
      <c r="B822" s="346"/>
      <c r="C822" s="346"/>
      <c r="D822" s="346"/>
      <c r="E822" s="346"/>
      <c r="F822" s="346"/>
      <c r="G822" s="346"/>
      <c r="H822" s="346"/>
      <c r="I822" s="346"/>
      <c r="J822" s="346"/>
      <c r="K822" s="346"/>
      <c r="L822" s="346"/>
      <c r="M822" s="346"/>
      <c r="N822" s="346"/>
      <c r="O822" s="346"/>
      <c r="P822" s="346"/>
      <c r="Q822" s="346"/>
      <c r="R822" s="346"/>
      <c r="S822" s="346"/>
      <c r="T822" s="346"/>
      <c r="U822" s="346"/>
      <c r="V822" s="346"/>
      <c r="W822" s="346"/>
      <c r="X822" s="346"/>
      <c r="Y822" s="346"/>
      <c r="Z822" s="346"/>
      <c r="AA822" s="346"/>
      <c r="AB822" s="346"/>
      <c r="AC822" s="346"/>
      <c r="AD822" s="346"/>
      <c r="AE822" s="346"/>
      <c r="AF822" s="346"/>
      <c r="AG822" s="346"/>
      <c r="AH822" s="346"/>
      <c r="AI822" s="346"/>
      <c r="AJ822" s="346"/>
      <c r="AK822" s="346"/>
      <c r="AL822" s="346"/>
      <c r="AM822" s="346"/>
      <c r="AN822" s="346"/>
      <c r="AO822" s="346"/>
      <c r="AP822" s="346"/>
      <c r="AQ822" s="346"/>
      <c r="AR822" s="346"/>
      <c r="AS822" s="346"/>
      <c r="AT822" s="346"/>
      <c r="AU822" s="346"/>
      <c r="AV822" s="346"/>
      <c r="AW822" s="346"/>
      <c r="AX822" s="346"/>
      <c r="AY822" s="346"/>
      <c r="AZ822" s="346"/>
      <c r="BA822" s="346"/>
      <c r="BB822" s="346"/>
      <c r="BC822" s="346"/>
      <c r="BD822" s="346"/>
      <c r="BE822" s="346"/>
      <c r="BF822" s="346"/>
      <c r="BG822" s="346"/>
      <c r="BH822" s="346"/>
      <c r="BI822" s="346"/>
      <c r="BJ822" s="346"/>
      <c r="BK822" s="346"/>
      <c r="BL822" s="346"/>
      <c r="BM822" s="346"/>
      <c r="BN822" s="346"/>
      <c r="BO822" s="346"/>
      <c r="BP822" s="346"/>
      <c r="BQ822" s="346"/>
    </row>
    <row r="823" ht="15.75" customHeight="1">
      <c r="A823" s="346"/>
      <c r="B823" s="346"/>
      <c r="C823" s="346"/>
      <c r="D823" s="346"/>
      <c r="E823" s="346"/>
      <c r="F823" s="346"/>
      <c r="G823" s="346"/>
      <c r="H823" s="346"/>
      <c r="I823" s="346"/>
      <c r="J823" s="346"/>
      <c r="K823" s="346"/>
      <c r="L823" s="346"/>
      <c r="M823" s="346"/>
      <c r="N823" s="346"/>
      <c r="O823" s="346"/>
      <c r="P823" s="346"/>
      <c r="Q823" s="346"/>
      <c r="R823" s="346"/>
      <c r="S823" s="346"/>
      <c r="T823" s="346"/>
      <c r="U823" s="346"/>
      <c r="V823" s="346"/>
      <c r="W823" s="346"/>
      <c r="X823" s="346"/>
      <c r="Y823" s="346"/>
      <c r="Z823" s="346"/>
      <c r="AA823" s="346"/>
      <c r="AB823" s="346"/>
      <c r="AC823" s="346"/>
      <c r="AD823" s="346"/>
      <c r="AE823" s="346"/>
      <c r="AF823" s="346"/>
      <c r="AG823" s="346"/>
      <c r="AH823" s="346"/>
      <c r="AI823" s="346"/>
      <c r="AJ823" s="346"/>
      <c r="AK823" s="346"/>
      <c r="AL823" s="346"/>
      <c r="AM823" s="346"/>
      <c r="AN823" s="346"/>
      <c r="AO823" s="346"/>
      <c r="AP823" s="346"/>
      <c r="AQ823" s="346"/>
      <c r="AR823" s="346"/>
      <c r="AS823" s="346"/>
      <c r="AT823" s="346"/>
      <c r="AU823" s="346"/>
      <c r="AV823" s="346"/>
      <c r="AW823" s="346"/>
      <c r="AX823" s="346"/>
      <c r="AY823" s="346"/>
      <c r="AZ823" s="346"/>
      <c r="BA823" s="346"/>
      <c r="BB823" s="346"/>
      <c r="BC823" s="346"/>
      <c r="BD823" s="346"/>
      <c r="BE823" s="346"/>
      <c r="BF823" s="346"/>
      <c r="BG823" s="346"/>
      <c r="BH823" s="346"/>
      <c r="BI823" s="346"/>
      <c r="BJ823" s="346"/>
      <c r="BK823" s="346"/>
      <c r="BL823" s="346"/>
      <c r="BM823" s="346"/>
      <c r="BN823" s="346"/>
      <c r="BO823" s="346"/>
      <c r="BP823" s="346"/>
      <c r="BQ823" s="346"/>
    </row>
    <row r="824" ht="15.75" customHeight="1">
      <c r="A824" s="346"/>
      <c r="B824" s="346"/>
      <c r="C824" s="346"/>
      <c r="D824" s="346"/>
      <c r="E824" s="346"/>
      <c r="F824" s="346"/>
      <c r="G824" s="346"/>
      <c r="H824" s="346"/>
      <c r="I824" s="346"/>
      <c r="J824" s="346"/>
      <c r="K824" s="346"/>
      <c r="L824" s="346"/>
      <c r="M824" s="346"/>
      <c r="N824" s="346"/>
      <c r="O824" s="346"/>
      <c r="P824" s="346"/>
      <c r="Q824" s="346"/>
      <c r="R824" s="346"/>
      <c r="S824" s="346"/>
      <c r="T824" s="346"/>
      <c r="U824" s="346"/>
      <c r="V824" s="346"/>
      <c r="W824" s="346"/>
      <c r="X824" s="346"/>
      <c r="Y824" s="346"/>
      <c r="Z824" s="346"/>
      <c r="AA824" s="346"/>
      <c r="AB824" s="346"/>
      <c r="AC824" s="346"/>
      <c r="AD824" s="346"/>
      <c r="AE824" s="346"/>
      <c r="AF824" s="346"/>
      <c r="AG824" s="346"/>
      <c r="AH824" s="346"/>
      <c r="AI824" s="346"/>
      <c r="AJ824" s="346"/>
      <c r="AK824" s="346"/>
      <c r="AL824" s="346"/>
      <c r="AM824" s="346"/>
      <c r="AN824" s="346"/>
      <c r="AO824" s="346"/>
      <c r="AP824" s="346"/>
      <c r="AQ824" s="346"/>
      <c r="AR824" s="346"/>
      <c r="AS824" s="346"/>
      <c r="AT824" s="346"/>
      <c r="AU824" s="346"/>
      <c r="AV824" s="346"/>
      <c r="AW824" s="346"/>
      <c r="AX824" s="346"/>
      <c r="AY824" s="346"/>
      <c r="AZ824" s="346"/>
      <c r="BA824" s="346"/>
      <c r="BB824" s="346"/>
      <c r="BC824" s="346"/>
      <c r="BD824" s="346"/>
      <c r="BE824" s="346"/>
      <c r="BF824" s="346"/>
      <c r="BG824" s="346"/>
      <c r="BH824" s="346"/>
      <c r="BI824" s="346"/>
      <c r="BJ824" s="346"/>
      <c r="BK824" s="346"/>
      <c r="BL824" s="346"/>
      <c r="BM824" s="346"/>
      <c r="BN824" s="346"/>
      <c r="BO824" s="346"/>
      <c r="BP824" s="346"/>
      <c r="BQ824" s="346"/>
    </row>
    <row r="825" ht="15.75" customHeight="1">
      <c r="A825" s="346"/>
      <c r="B825" s="346"/>
      <c r="C825" s="346"/>
      <c r="D825" s="346"/>
      <c r="E825" s="346"/>
      <c r="F825" s="346"/>
      <c r="G825" s="346"/>
      <c r="H825" s="346"/>
      <c r="I825" s="346"/>
      <c r="J825" s="346"/>
      <c r="K825" s="346"/>
      <c r="L825" s="346"/>
      <c r="M825" s="346"/>
      <c r="N825" s="346"/>
      <c r="O825" s="346"/>
      <c r="P825" s="346"/>
      <c r="Q825" s="346"/>
      <c r="R825" s="346"/>
      <c r="S825" s="346"/>
      <c r="T825" s="346"/>
      <c r="U825" s="346"/>
      <c r="V825" s="346"/>
      <c r="W825" s="346"/>
      <c r="X825" s="346"/>
      <c r="Y825" s="346"/>
      <c r="Z825" s="346"/>
      <c r="AA825" s="346"/>
      <c r="AB825" s="346"/>
      <c r="AC825" s="346"/>
      <c r="AD825" s="346"/>
      <c r="AE825" s="346"/>
      <c r="AF825" s="346"/>
      <c r="AG825" s="346"/>
      <c r="AH825" s="346"/>
      <c r="AI825" s="346"/>
      <c r="AJ825" s="346"/>
      <c r="AK825" s="346"/>
      <c r="AL825" s="346"/>
      <c r="AM825" s="346"/>
      <c r="AN825" s="346"/>
      <c r="AO825" s="346"/>
      <c r="AP825" s="346"/>
      <c r="AQ825" s="346"/>
      <c r="AR825" s="346"/>
      <c r="AS825" s="346"/>
      <c r="AT825" s="346"/>
      <c r="AU825" s="346"/>
      <c r="AV825" s="346"/>
      <c r="AW825" s="346"/>
      <c r="AX825" s="346"/>
      <c r="AY825" s="346"/>
      <c r="AZ825" s="346"/>
      <c r="BA825" s="346"/>
      <c r="BB825" s="346"/>
      <c r="BC825" s="346"/>
      <c r="BD825" s="346"/>
      <c r="BE825" s="346"/>
      <c r="BF825" s="346"/>
      <c r="BG825" s="346"/>
      <c r="BH825" s="346"/>
      <c r="BI825" s="346"/>
      <c r="BJ825" s="346"/>
      <c r="BK825" s="346"/>
      <c r="BL825" s="346"/>
      <c r="BM825" s="346"/>
      <c r="BN825" s="346"/>
      <c r="BO825" s="346"/>
      <c r="BP825" s="346"/>
      <c r="BQ825" s="346"/>
    </row>
    <row r="826" ht="15.75" customHeight="1">
      <c r="A826" s="346"/>
      <c r="B826" s="34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c r="Y826" s="346"/>
      <c r="Z826" s="346"/>
      <c r="AA826" s="346"/>
      <c r="AB826" s="346"/>
      <c r="AC826" s="346"/>
      <c r="AD826" s="346"/>
      <c r="AE826" s="346"/>
      <c r="AF826" s="346"/>
      <c r="AG826" s="346"/>
      <c r="AH826" s="346"/>
      <c r="AI826" s="346"/>
      <c r="AJ826" s="346"/>
      <c r="AK826" s="346"/>
      <c r="AL826" s="346"/>
      <c r="AM826" s="346"/>
      <c r="AN826" s="346"/>
      <c r="AO826" s="346"/>
      <c r="AP826" s="346"/>
      <c r="AQ826" s="346"/>
      <c r="AR826" s="346"/>
      <c r="AS826" s="346"/>
      <c r="AT826" s="346"/>
      <c r="AU826" s="346"/>
      <c r="AV826" s="346"/>
      <c r="AW826" s="346"/>
      <c r="AX826" s="346"/>
      <c r="AY826" s="346"/>
      <c r="AZ826" s="346"/>
      <c r="BA826" s="346"/>
      <c r="BB826" s="346"/>
      <c r="BC826" s="346"/>
      <c r="BD826" s="346"/>
      <c r="BE826" s="346"/>
      <c r="BF826" s="346"/>
      <c r="BG826" s="346"/>
      <c r="BH826" s="346"/>
      <c r="BI826" s="346"/>
      <c r="BJ826" s="346"/>
      <c r="BK826" s="346"/>
      <c r="BL826" s="346"/>
      <c r="BM826" s="346"/>
      <c r="BN826" s="346"/>
      <c r="BO826" s="346"/>
      <c r="BP826" s="346"/>
      <c r="BQ826" s="346"/>
    </row>
    <row r="827" ht="15.75" customHeight="1">
      <c r="A827" s="346"/>
      <c r="B827" s="34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c r="Y827" s="346"/>
      <c r="Z827" s="346"/>
      <c r="AA827" s="346"/>
      <c r="AB827" s="346"/>
      <c r="AC827" s="346"/>
      <c r="AD827" s="346"/>
      <c r="AE827" s="346"/>
      <c r="AF827" s="346"/>
      <c r="AG827" s="346"/>
      <c r="AH827" s="346"/>
      <c r="AI827" s="346"/>
      <c r="AJ827" s="346"/>
      <c r="AK827" s="346"/>
      <c r="AL827" s="346"/>
      <c r="AM827" s="346"/>
      <c r="AN827" s="346"/>
      <c r="AO827" s="346"/>
      <c r="AP827" s="346"/>
      <c r="AQ827" s="346"/>
      <c r="AR827" s="346"/>
      <c r="AS827" s="346"/>
      <c r="AT827" s="346"/>
      <c r="AU827" s="346"/>
      <c r="AV827" s="346"/>
      <c r="AW827" s="346"/>
      <c r="AX827" s="346"/>
      <c r="AY827" s="346"/>
      <c r="AZ827" s="346"/>
      <c r="BA827" s="346"/>
      <c r="BB827" s="346"/>
      <c r="BC827" s="346"/>
      <c r="BD827" s="346"/>
      <c r="BE827" s="346"/>
      <c r="BF827" s="346"/>
      <c r="BG827" s="346"/>
      <c r="BH827" s="346"/>
      <c r="BI827" s="346"/>
      <c r="BJ827" s="346"/>
      <c r="BK827" s="346"/>
      <c r="BL827" s="346"/>
      <c r="BM827" s="346"/>
      <c r="BN827" s="346"/>
      <c r="BO827" s="346"/>
      <c r="BP827" s="346"/>
      <c r="BQ827" s="346"/>
    </row>
    <row r="828" ht="15.75" customHeight="1">
      <c r="A828" s="346"/>
      <c r="B828" s="34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c r="AA828" s="346"/>
      <c r="AB828" s="346"/>
      <c r="AC828" s="346"/>
      <c r="AD828" s="346"/>
      <c r="AE828" s="346"/>
      <c r="AF828" s="346"/>
      <c r="AG828" s="346"/>
      <c r="AH828" s="346"/>
      <c r="AI828" s="346"/>
      <c r="AJ828" s="346"/>
      <c r="AK828" s="346"/>
      <c r="AL828" s="346"/>
      <c r="AM828" s="346"/>
      <c r="AN828" s="346"/>
      <c r="AO828" s="346"/>
      <c r="AP828" s="346"/>
      <c r="AQ828" s="346"/>
      <c r="AR828" s="346"/>
      <c r="AS828" s="346"/>
      <c r="AT828" s="346"/>
      <c r="AU828" s="346"/>
      <c r="AV828" s="346"/>
      <c r="AW828" s="346"/>
      <c r="AX828" s="346"/>
      <c r="AY828" s="346"/>
      <c r="AZ828" s="346"/>
      <c r="BA828" s="346"/>
      <c r="BB828" s="346"/>
      <c r="BC828" s="346"/>
      <c r="BD828" s="346"/>
      <c r="BE828" s="346"/>
      <c r="BF828" s="346"/>
      <c r="BG828" s="346"/>
      <c r="BH828" s="346"/>
      <c r="BI828" s="346"/>
      <c r="BJ828" s="346"/>
      <c r="BK828" s="346"/>
      <c r="BL828" s="346"/>
      <c r="BM828" s="346"/>
      <c r="BN828" s="346"/>
      <c r="BO828" s="346"/>
      <c r="BP828" s="346"/>
      <c r="BQ828" s="346"/>
    </row>
    <row r="829" ht="15.75" customHeight="1">
      <c r="A829" s="346"/>
      <c r="B829" s="34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c r="AA829" s="346"/>
      <c r="AB829" s="346"/>
      <c r="AC829" s="346"/>
      <c r="AD829" s="346"/>
      <c r="AE829" s="346"/>
      <c r="AF829" s="346"/>
      <c r="AG829" s="346"/>
      <c r="AH829" s="346"/>
      <c r="AI829" s="346"/>
      <c r="AJ829" s="346"/>
      <c r="AK829" s="346"/>
      <c r="AL829" s="346"/>
      <c r="AM829" s="346"/>
      <c r="AN829" s="346"/>
      <c r="AO829" s="346"/>
      <c r="AP829" s="346"/>
      <c r="AQ829" s="346"/>
      <c r="AR829" s="346"/>
      <c r="AS829" s="346"/>
      <c r="AT829" s="346"/>
      <c r="AU829" s="346"/>
      <c r="AV829" s="346"/>
      <c r="AW829" s="346"/>
      <c r="AX829" s="346"/>
      <c r="AY829" s="346"/>
      <c r="AZ829" s="346"/>
      <c r="BA829" s="346"/>
      <c r="BB829" s="346"/>
      <c r="BC829" s="346"/>
      <c r="BD829" s="346"/>
      <c r="BE829" s="346"/>
      <c r="BF829" s="346"/>
      <c r="BG829" s="346"/>
      <c r="BH829" s="346"/>
      <c r="BI829" s="346"/>
      <c r="BJ829" s="346"/>
      <c r="BK829" s="346"/>
      <c r="BL829" s="346"/>
      <c r="BM829" s="346"/>
      <c r="BN829" s="346"/>
      <c r="BO829" s="346"/>
      <c r="BP829" s="346"/>
      <c r="BQ829" s="346"/>
    </row>
    <row r="830" ht="15.75" customHeight="1">
      <c r="A830" s="346"/>
      <c r="B830" s="34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c r="AA830" s="346"/>
      <c r="AB830" s="346"/>
      <c r="AC830" s="346"/>
      <c r="AD830" s="346"/>
      <c r="AE830" s="346"/>
      <c r="AF830" s="346"/>
      <c r="AG830" s="346"/>
      <c r="AH830" s="346"/>
      <c r="AI830" s="346"/>
      <c r="AJ830" s="346"/>
      <c r="AK830" s="346"/>
      <c r="AL830" s="346"/>
      <c r="AM830" s="346"/>
      <c r="AN830" s="346"/>
      <c r="AO830" s="346"/>
      <c r="AP830" s="346"/>
      <c r="AQ830" s="346"/>
      <c r="AR830" s="346"/>
      <c r="AS830" s="346"/>
      <c r="AT830" s="346"/>
      <c r="AU830" s="346"/>
      <c r="AV830" s="346"/>
      <c r="AW830" s="346"/>
      <c r="AX830" s="346"/>
      <c r="AY830" s="346"/>
      <c r="AZ830" s="346"/>
      <c r="BA830" s="346"/>
      <c r="BB830" s="346"/>
      <c r="BC830" s="346"/>
      <c r="BD830" s="346"/>
      <c r="BE830" s="346"/>
      <c r="BF830" s="346"/>
      <c r="BG830" s="346"/>
      <c r="BH830" s="346"/>
      <c r="BI830" s="346"/>
      <c r="BJ830" s="346"/>
      <c r="BK830" s="346"/>
      <c r="BL830" s="346"/>
      <c r="BM830" s="346"/>
      <c r="BN830" s="346"/>
      <c r="BO830" s="346"/>
      <c r="BP830" s="346"/>
      <c r="BQ830" s="346"/>
    </row>
    <row r="831" ht="15.75" customHeight="1">
      <c r="A831" s="346"/>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46"/>
      <c r="AE831" s="346"/>
      <c r="AF831" s="346"/>
      <c r="AG831" s="346"/>
      <c r="AH831" s="346"/>
      <c r="AI831" s="346"/>
      <c r="AJ831" s="346"/>
      <c r="AK831" s="346"/>
      <c r="AL831" s="346"/>
      <c r="AM831" s="346"/>
      <c r="AN831" s="346"/>
      <c r="AO831" s="346"/>
      <c r="AP831" s="346"/>
      <c r="AQ831" s="346"/>
      <c r="AR831" s="346"/>
      <c r="AS831" s="346"/>
      <c r="AT831" s="346"/>
      <c r="AU831" s="346"/>
      <c r="AV831" s="346"/>
      <c r="AW831" s="346"/>
      <c r="AX831" s="346"/>
      <c r="AY831" s="346"/>
      <c r="AZ831" s="346"/>
      <c r="BA831" s="346"/>
      <c r="BB831" s="346"/>
      <c r="BC831" s="346"/>
      <c r="BD831" s="346"/>
      <c r="BE831" s="346"/>
      <c r="BF831" s="346"/>
      <c r="BG831" s="346"/>
      <c r="BH831" s="346"/>
      <c r="BI831" s="346"/>
      <c r="BJ831" s="346"/>
      <c r="BK831" s="346"/>
      <c r="BL831" s="346"/>
      <c r="BM831" s="346"/>
      <c r="BN831" s="346"/>
      <c r="BO831" s="346"/>
      <c r="BP831" s="346"/>
      <c r="BQ831" s="346"/>
    </row>
    <row r="832" ht="15.75" customHeight="1">
      <c r="A832" s="346"/>
      <c r="B832" s="34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c r="Y832" s="346"/>
      <c r="Z832" s="346"/>
      <c r="AA832" s="346"/>
      <c r="AB832" s="346"/>
      <c r="AC832" s="346"/>
      <c r="AD832" s="346"/>
      <c r="AE832" s="346"/>
      <c r="AF832" s="346"/>
      <c r="AG832" s="346"/>
      <c r="AH832" s="346"/>
      <c r="AI832" s="346"/>
      <c r="AJ832" s="346"/>
      <c r="AK832" s="346"/>
      <c r="AL832" s="346"/>
      <c r="AM832" s="346"/>
      <c r="AN832" s="346"/>
      <c r="AO832" s="346"/>
      <c r="AP832" s="346"/>
      <c r="AQ832" s="346"/>
      <c r="AR832" s="346"/>
      <c r="AS832" s="346"/>
      <c r="AT832" s="346"/>
      <c r="AU832" s="346"/>
      <c r="AV832" s="346"/>
      <c r="AW832" s="346"/>
      <c r="AX832" s="346"/>
      <c r="AY832" s="346"/>
      <c r="AZ832" s="346"/>
      <c r="BA832" s="346"/>
      <c r="BB832" s="346"/>
      <c r="BC832" s="346"/>
      <c r="BD832" s="346"/>
      <c r="BE832" s="346"/>
      <c r="BF832" s="346"/>
      <c r="BG832" s="346"/>
      <c r="BH832" s="346"/>
      <c r="BI832" s="346"/>
      <c r="BJ832" s="346"/>
      <c r="BK832" s="346"/>
      <c r="BL832" s="346"/>
      <c r="BM832" s="346"/>
      <c r="BN832" s="346"/>
      <c r="BO832" s="346"/>
      <c r="BP832" s="346"/>
      <c r="BQ832" s="346"/>
    </row>
    <row r="833" ht="15.75" customHeight="1">
      <c r="A833" s="346"/>
      <c r="B833" s="34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c r="Y833" s="346"/>
      <c r="Z833" s="346"/>
      <c r="AA833" s="346"/>
      <c r="AB833" s="346"/>
      <c r="AC833" s="346"/>
      <c r="AD833" s="346"/>
      <c r="AE833" s="346"/>
      <c r="AF833" s="346"/>
      <c r="AG833" s="346"/>
      <c r="AH833" s="346"/>
      <c r="AI833" s="346"/>
      <c r="AJ833" s="346"/>
      <c r="AK833" s="346"/>
      <c r="AL833" s="346"/>
      <c r="AM833" s="346"/>
      <c r="AN833" s="346"/>
      <c r="AO833" s="346"/>
      <c r="AP833" s="346"/>
      <c r="AQ833" s="346"/>
      <c r="AR833" s="346"/>
      <c r="AS833" s="346"/>
      <c r="AT833" s="346"/>
      <c r="AU833" s="346"/>
      <c r="AV833" s="346"/>
      <c r="AW833" s="346"/>
      <c r="AX833" s="346"/>
      <c r="AY833" s="346"/>
      <c r="AZ833" s="346"/>
      <c r="BA833" s="346"/>
      <c r="BB833" s="346"/>
      <c r="BC833" s="346"/>
      <c r="BD833" s="346"/>
      <c r="BE833" s="346"/>
      <c r="BF833" s="346"/>
      <c r="BG833" s="346"/>
      <c r="BH833" s="346"/>
      <c r="BI833" s="346"/>
      <c r="BJ833" s="346"/>
      <c r="BK833" s="346"/>
      <c r="BL833" s="346"/>
      <c r="BM833" s="346"/>
      <c r="BN833" s="346"/>
      <c r="BO833" s="346"/>
      <c r="BP833" s="346"/>
      <c r="BQ833" s="346"/>
    </row>
    <row r="834" ht="15.75" customHeight="1">
      <c r="A834" s="346"/>
      <c r="B834" s="34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c r="Y834" s="346"/>
      <c r="Z834" s="346"/>
      <c r="AA834" s="346"/>
      <c r="AB834" s="346"/>
      <c r="AC834" s="346"/>
      <c r="AD834" s="346"/>
      <c r="AE834" s="346"/>
      <c r="AF834" s="346"/>
      <c r="AG834" s="346"/>
      <c r="AH834" s="346"/>
      <c r="AI834" s="346"/>
      <c r="AJ834" s="346"/>
      <c r="AK834" s="346"/>
      <c r="AL834" s="346"/>
      <c r="AM834" s="346"/>
      <c r="AN834" s="346"/>
      <c r="AO834" s="346"/>
      <c r="AP834" s="346"/>
      <c r="AQ834" s="346"/>
      <c r="AR834" s="346"/>
      <c r="AS834" s="346"/>
      <c r="AT834" s="346"/>
      <c r="AU834" s="346"/>
      <c r="AV834" s="346"/>
      <c r="AW834" s="346"/>
      <c r="AX834" s="346"/>
      <c r="AY834" s="346"/>
      <c r="AZ834" s="346"/>
      <c r="BA834" s="346"/>
      <c r="BB834" s="346"/>
      <c r="BC834" s="346"/>
      <c r="BD834" s="346"/>
      <c r="BE834" s="346"/>
      <c r="BF834" s="346"/>
      <c r="BG834" s="346"/>
      <c r="BH834" s="346"/>
      <c r="BI834" s="346"/>
      <c r="BJ834" s="346"/>
      <c r="BK834" s="346"/>
      <c r="BL834" s="346"/>
      <c r="BM834" s="346"/>
      <c r="BN834" s="346"/>
      <c r="BO834" s="346"/>
      <c r="BP834" s="346"/>
      <c r="BQ834" s="346"/>
    </row>
    <row r="835" ht="15.75" customHeight="1">
      <c r="A835" s="346"/>
      <c r="B835" s="34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c r="Y835" s="346"/>
      <c r="Z835" s="346"/>
      <c r="AA835" s="346"/>
      <c r="AB835" s="346"/>
      <c r="AC835" s="346"/>
      <c r="AD835" s="346"/>
      <c r="AE835" s="346"/>
      <c r="AF835" s="346"/>
      <c r="AG835" s="346"/>
      <c r="AH835" s="346"/>
      <c r="AI835" s="346"/>
      <c r="AJ835" s="346"/>
      <c r="AK835" s="346"/>
      <c r="AL835" s="346"/>
      <c r="AM835" s="346"/>
      <c r="AN835" s="346"/>
      <c r="AO835" s="346"/>
      <c r="AP835" s="346"/>
      <c r="AQ835" s="346"/>
      <c r="AR835" s="346"/>
      <c r="AS835" s="346"/>
      <c r="AT835" s="346"/>
      <c r="AU835" s="346"/>
      <c r="AV835" s="346"/>
      <c r="AW835" s="346"/>
      <c r="AX835" s="346"/>
      <c r="AY835" s="346"/>
      <c r="AZ835" s="346"/>
      <c r="BA835" s="346"/>
      <c r="BB835" s="346"/>
      <c r="BC835" s="346"/>
      <c r="BD835" s="346"/>
      <c r="BE835" s="346"/>
      <c r="BF835" s="346"/>
      <c r="BG835" s="346"/>
      <c r="BH835" s="346"/>
      <c r="BI835" s="346"/>
      <c r="BJ835" s="346"/>
      <c r="BK835" s="346"/>
      <c r="BL835" s="346"/>
      <c r="BM835" s="346"/>
      <c r="BN835" s="346"/>
      <c r="BO835" s="346"/>
      <c r="BP835" s="346"/>
      <c r="BQ835" s="346"/>
    </row>
    <row r="836" ht="15.75" customHeight="1">
      <c r="A836" s="346"/>
      <c r="B836" s="346"/>
      <c r="C836" s="346"/>
      <c r="D836" s="346"/>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c r="AA836" s="346"/>
      <c r="AB836" s="346"/>
      <c r="AC836" s="346"/>
      <c r="AD836" s="346"/>
      <c r="AE836" s="346"/>
      <c r="AF836" s="346"/>
      <c r="AG836" s="346"/>
      <c r="AH836" s="346"/>
      <c r="AI836" s="346"/>
      <c r="AJ836" s="346"/>
      <c r="AK836" s="346"/>
      <c r="AL836" s="346"/>
      <c r="AM836" s="346"/>
      <c r="AN836" s="346"/>
      <c r="AO836" s="346"/>
      <c r="AP836" s="346"/>
      <c r="AQ836" s="346"/>
      <c r="AR836" s="346"/>
      <c r="AS836" s="346"/>
      <c r="AT836" s="346"/>
      <c r="AU836" s="346"/>
      <c r="AV836" s="346"/>
      <c r="AW836" s="346"/>
      <c r="AX836" s="346"/>
      <c r="AY836" s="346"/>
      <c r="AZ836" s="346"/>
      <c r="BA836" s="346"/>
      <c r="BB836" s="346"/>
      <c r="BC836" s="346"/>
      <c r="BD836" s="346"/>
      <c r="BE836" s="346"/>
      <c r="BF836" s="346"/>
      <c r="BG836" s="346"/>
      <c r="BH836" s="346"/>
      <c r="BI836" s="346"/>
      <c r="BJ836" s="346"/>
      <c r="BK836" s="346"/>
      <c r="BL836" s="346"/>
      <c r="BM836" s="346"/>
      <c r="BN836" s="346"/>
      <c r="BO836" s="346"/>
      <c r="BP836" s="346"/>
      <c r="BQ836" s="346"/>
    </row>
    <row r="837" ht="15.75" customHeight="1">
      <c r="A837" s="346"/>
      <c r="B837" s="346"/>
      <c r="C837" s="346"/>
      <c r="D837" s="346"/>
      <c r="E837" s="346"/>
      <c r="F837" s="346"/>
      <c r="G837" s="346"/>
      <c r="H837" s="346"/>
      <c r="I837" s="346"/>
      <c r="J837" s="346"/>
      <c r="K837" s="346"/>
      <c r="L837" s="346"/>
      <c r="M837" s="346"/>
      <c r="N837" s="346"/>
      <c r="O837" s="346"/>
      <c r="P837" s="346"/>
      <c r="Q837" s="346"/>
      <c r="R837" s="346"/>
      <c r="S837" s="346"/>
      <c r="T837" s="346"/>
      <c r="U837" s="346"/>
      <c r="V837" s="346"/>
      <c r="W837" s="346"/>
      <c r="X837" s="346"/>
      <c r="Y837" s="346"/>
      <c r="Z837" s="346"/>
      <c r="AA837" s="346"/>
      <c r="AB837" s="346"/>
      <c r="AC837" s="346"/>
      <c r="AD837" s="346"/>
      <c r="AE837" s="346"/>
      <c r="AF837" s="346"/>
      <c r="AG837" s="346"/>
      <c r="AH837" s="346"/>
      <c r="AI837" s="346"/>
      <c r="AJ837" s="346"/>
      <c r="AK837" s="346"/>
      <c r="AL837" s="346"/>
      <c r="AM837" s="346"/>
      <c r="AN837" s="346"/>
      <c r="AO837" s="346"/>
      <c r="AP837" s="346"/>
      <c r="AQ837" s="346"/>
      <c r="AR837" s="346"/>
      <c r="AS837" s="346"/>
      <c r="AT837" s="346"/>
      <c r="AU837" s="346"/>
      <c r="AV837" s="346"/>
      <c r="AW837" s="346"/>
      <c r="AX837" s="346"/>
      <c r="AY837" s="346"/>
      <c r="AZ837" s="346"/>
      <c r="BA837" s="346"/>
      <c r="BB837" s="346"/>
      <c r="BC837" s="346"/>
      <c r="BD837" s="346"/>
      <c r="BE837" s="346"/>
      <c r="BF837" s="346"/>
      <c r="BG837" s="346"/>
      <c r="BH837" s="346"/>
      <c r="BI837" s="346"/>
      <c r="BJ837" s="346"/>
      <c r="BK837" s="346"/>
      <c r="BL837" s="346"/>
      <c r="BM837" s="346"/>
      <c r="BN837" s="346"/>
      <c r="BO837" s="346"/>
      <c r="BP837" s="346"/>
      <c r="BQ837" s="346"/>
    </row>
    <row r="838" ht="15.75" customHeight="1">
      <c r="A838" s="346"/>
      <c r="B838" s="346"/>
      <c r="C838" s="346"/>
      <c r="D838" s="346"/>
      <c r="E838" s="346"/>
      <c r="F838" s="346"/>
      <c r="G838" s="346"/>
      <c r="H838" s="346"/>
      <c r="I838" s="346"/>
      <c r="J838" s="346"/>
      <c r="K838" s="346"/>
      <c r="L838" s="346"/>
      <c r="M838" s="346"/>
      <c r="N838" s="346"/>
      <c r="O838" s="346"/>
      <c r="P838" s="346"/>
      <c r="Q838" s="346"/>
      <c r="R838" s="346"/>
      <c r="S838" s="346"/>
      <c r="T838" s="346"/>
      <c r="U838" s="346"/>
      <c r="V838" s="346"/>
      <c r="W838" s="346"/>
      <c r="X838" s="346"/>
      <c r="Y838" s="346"/>
      <c r="Z838" s="346"/>
      <c r="AA838" s="346"/>
      <c r="AB838" s="346"/>
      <c r="AC838" s="346"/>
      <c r="AD838" s="346"/>
      <c r="AE838" s="346"/>
      <c r="AF838" s="346"/>
      <c r="AG838" s="346"/>
      <c r="AH838" s="346"/>
      <c r="AI838" s="346"/>
      <c r="AJ838" s="346"/>
      <c r="AK838" s="346"/>
      <c r="AL838" s="346"/>
      <c r="AM838" s="346"/>
      <c r="AN838" s="346"/>
      <c r="AO838" s="346"/>
      <c r="AP838" s="346"/>
      <c r="AQ838" s="346"/>
      <c r="AR838" s="346"/>
      <c r="AS838" s="346"/>
      <c r="AT838" s="346"/>
      <c r="AU838" s="346"/>
      <c r="AV838" s="346"/>
      <c r="AW838" s="346"/>
      <c r="AX838" s="346"/>
      <c r="AY838" s="346"/>
      <c r="AZ838" s="346"/>
      <c r="BA838" s="346"/>
      <c r="BB838" s="346"/>
      <c r="BC838" s="346"/>
      <c r="BD838" s="346"/>
      <c r="BE838" s="346"/>
      <c r="BF838" s="346"/>
      <c r="BG838" s="346"/>
      <c r="BH838" s="346"/>
      <c r="BI838" s="346"/>
      <c r="BJ838" s="346"/>
      <c r="BK838" s="346"/>
      <c r="BL838" s="346"/>
      <c r="BM838" s="346"/>
      <c r="BN838" s="346"/>
      <c r="BO838" s="346"/>
      <c r="BP838" s="346"/>
      <c r="BQ838" s="346"/>
    </row>
    <row r="839" ht="15.75" customHeight="1">
      <c r="A839" s="346"/>
      <c r="B839" s="346"/>
      <c r="C839" s="346"/>
      <c r="D839" s="346"/>
      <c r="E839" s="346"/>
      <c r="F839" s="346"/>
      <c r="G839" s="346"/>
      <c r="H839" s="346"/>
      <c r="I839" s="346"/>
      <c r="J839" s="346"/>
      <c r="K839" s="346"/>
      <c r="L839" s="346"/>
      <c r="M839" s="346"/>
      <c r="N839" s="346"/>
      <c r="O839" s="346"/>
      <c r="P839" s="346"/>
      <c r="Q839" s="346"/>
      <c r="R839" s="346"/>
      <c r="S839" s="346"/>
      <c r="T839" s="346"/>
      <c r="U839" s="346"/>
      <c r="V839" s="346"/>
      <c r="W839" s="346"/>
      <c r="X839" s="346"/>
      <c r="Y839" s="346"/>
      <c r="Z839" s="346"/>
      <c r="AA839" s="346"/>
      <c r="AB839" s="346"/>
      <c r="AC839" s="346"/>
      <c r="AD839" s="346"/>
      <c r="AE839" s="346"/>
      <c r="AF839" s="346"/>
      <c r="AG839" s="346"/>
      <c r="AH839" s="346"/>
      <c r="AI839" s="346"/>
      <c r="AJ839" s="346"/>
      <c r="AK839" s="346"/>
      <c r="AL839" s="346"/>
      <c r="AM839" s="346"/>
      <c r="AN839" s="346"/>
      <c r="AO839" s="346"/>
      <c r="AP839" s="346"/>
      <c r="AQ839" s="346"/>
      <c r="AR839" s="346"/>
      <c r="AS839" s="346"/>
      <c r="AT839" s="346"/>
      <c r="AU839" s="346"/>
      <c r="AV839" s="346"/>
      <c r="AW839" s="346"/>
      <c r="AX839" s="346"/>
      <c r="AY839" s="346"/>
      <c r="AZ839" s="346"/>
      <c r="BA839" s="346"/>
      <c r="BB839" s="346"/>
      <c r="BC839" s="346"/>
      <c r="BD839" s="346"/>
      <c r="BE839" s="346"/>
      <c r="BF839" s="346"/>
      <c r="BG839" s="346"/>
      <c r="BH839" s="346"/>
      <c r="BI839" s="346"/>
      <c r="BJ839" s="346"/>
      <c r="BK839" s="346"/>
      <c r="BL839" s="346"/>
      <c r="BM839" s="346"/>
      <c r="BN839" s="346"/>
      <c r="BO839" s="346"/>
      <c r="BP839" s="346"/>
      <c r="BQ839" s="346"/>
    </row>
    <row r="840" ht="15.75" customHeight="1">
      <c r="A840" s="346"/>
      <c r="B840" s="34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c r="AA840" s="346"/>
      <c r="AB840" s="346"/>
      <c r="AC840" s="346"/>
      <c r="AD840" s="346"/>
      <c r="AE840" s="346"/>
      <c r="AF840" s="346"/>
      <c r="AG840" s="346"/>
      <c r="AH840" s="346"/>
      <c r="AI840" s="346"/>
      <c r="AJ840" s="346"/>
      <c r="AK840" s="346"/>
      <c r="AL840" s="346"/>
      <c r="AM840" s="346"/>
      <c r="AN840" s="346"/>
      <c r="AO840" s="346"/>
      <c r="AP840" s="346"/>
      <c r="AQ840" s="346"/>
      <c r="AR840" s="346"/>
      <c r="AS840" s="346"/>
      <c r="AT840" s="346"/>
      <c r="AU840" s="346"/>
      <c r="AV840" s="346"/>
      <c r="AW840" s="346"/>
      <c r="AX840" s="346"/>
      <c r="AY840" s="346"/>
      <c r="AZ840" s="346"/>
      <c r="BA840" s="346"/>
      <c r="BB840" s="346"/>
      <c r="BC840" s="346"/>
      <c r="BD840" s="346"/>
      <c r="BE840" s="346"/>
      <c r="BF840" s="346"/>
      <c r="BG840" s="346"/>
      <c r="BH840" s="346"/>
      <c r="BI840" s="346"/>
      <c r="BJ840" s="346"/>
      <c r="BK840" s="346"/>
      <c r="BL840" s="346"/>
      <c r="BM840" s="346"/>
      <c r="BN840" s="346"/>
      <c r="BO840" s="346"/>
      <c r="BP840" s="346"/>
      <c r="BQ840" s="346"/>
    </row>
    <row r="841" ht="15.75" customHeight="1">
      <c r="A841" s="346"/>
      <c r="B841" s="34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c r="Y841" s="346"/>
      <c r="Z841" s="346"/>
      <c r="AA841" s="346"/>
      <c r="AB841" s="346"/>
      <c r="AC841" s="346"/>
      <c r="AD841" s="346"/>
      <c r="AE841" s="346"/>
      <c r="AF841" s="346"/>
      <c r="AG841" s="346"/>
      <c r="AH841" s="346"/>
      <c r="AI841" s="346"/>
      <c r="AJ841" s="346"/>
      <c r="AK841" s="346"/>
      <c r="AL841" s="346"/>
      <c r="AM841" s="346"/>
      <c r="AN841" s="346"/>
      <c r="AO841" s="346"/>
      <c r="AP841" s="346"/>
      <c r="AQ841" s="346"/>
      <c r="AR841" s="346"/>
      <c r="AS841" s="346"/>
      <c r="AT841" s="346"/>
      <c r="AU841" s="346"/>
      <c r="AV841" s="346"/>
      <c r="AW841" s="346"/>
      <c r="AX841" s="346"/>
      <c r="AY841" s="346"/>
      <c r="AZ841" s="346"/>
      <c r="BA841" s="346"/>
      <c r="BB841" s="346"/>
      <c r="BC841" s="346"/>
      <c r="BD841" s="346"/>
      <c r="BE841" s="346"/>
      <c r="BF841" s="346"/>
      <c r="BG841" s="346"/>
      <c r="BH841" s="346"/>
      <c r="BI841" s="346"/>
      <c r="BJ841" s="346"/>
      <c r="BK841" s="346"/>
      <c r="BL841" s="346"/>
      <c r="BM841" s="346"/>
      <c r="BN841" s="346"/>
      <c r="BO841" s="346"/>
      <c r="BP841" s="346"/>
      <c r="BQ841" s="346"/>
    </row>
    <row r="842" ht="15.75" customHeight="1">
      <c r="A842" s="346"/>
      <c r="B842" s="34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c r="Y842" s="346"/>
      <c r="Z842" s="346"/>
      <c r="AA842" s="346"/>
      <c r="AB842" s="346"/>
      <c r="AC842" s="346"/>
      <c r="AD842" s="346"/>
      <c r="AE842" s="346"/>
      <c r="AF842" s="346"/>
      <c r="AG842" s="346"/>
      <c r="AH842" s="346"/>
      <c r="AI842" s="346"/>
      <c r="AJ842" s="346"/>
      <c r="AK842" s="346"/>
      <c r="AL842" s="346"/>
      <c r="AM842" s="346"/>
      <c r="AN842" s="346"/>
      <c r="AO842" s="346"/>
      <c r="AP842" s="346"/>
      <c r="AQ842" s="346"/>
      <c r="AR842" s="346"/>
      <c r="AS842" s="346"/>
      <c r="AT842" s="346"/>
      <c r="AU842" s="346"/>
      <c r="AV842" s="346"/>
      <c r="AW842" s="346"/>
      <c r="AX842" s="346"/>
      <c r="AY842" s="346"/>
      <c r="AZ842" s="346"/>
      <c r="BA842" s="346"/>
      <c r="BB842" s="346"/>
      <c r="BC842" s="346"/>
      <c r="BD842" s="346"/>
      <c r="BE842" s="346"/>
      <c r="BF842" s="346"/>
      <c r="BG842" s="346"/>
      <c r="BH842" s="346"/>
      <c r="BI842" s="346"/>
      <c r="BJ842" s="346"/>
      <c r="BK842" s="346"/>
      <c r="BL842" s="346"/>
      <c r="BM842" s="346"/>
      <c r="BN842" s="346"/>
      <c r="BO842" s="346"/>
      <c r="BP842" s="346"/>
      <c r="BQ842" s="346"/>
    </row>
    <row r="843" ht="15.75" customHeight="1">
      <c r="A843" s="346"/>
      <c r="B843" s="34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c r="AA843" s="346"/>
      <c r="AB843" s="346"/>
      <c r="AC843" s="346"/>
      <c r="AD843" s="346"/>
      <c r="AE843" s="346"/>
      <c r="AF843" s="346"/>
      <c r="AG843" s="346"/>
      <c r="AH843" s="346"/>
      <c r="AI843" s="346"/>
      <c r="AJ843" s="346"/>
      <c r="AK843" s="346"/>
      <c r="AL843" s="346"/>
      <c r="AM843" s="346"/>
      <c r="AN843" s="346"/>
      <c r="AO843" s="346"/>
      <c r="AP843" s="346"/>
      <c r="AQ843" s="346"/>
      <c r="AR843" s="346"/>
      <c r="AS843" s="346"/>
      <c r="AT843" s="346"/>
      <c r="AU843" s="346"/>
      <c r="AV843" s="346"/>
      <c r="AW843" s="346"/>
      <c r="AX843" s="346"/>
      <c r="AY843" s="346"/>
      <c r="AZ843" s="346"/>
      <c r="BA843" s="346"/>
      <c r="BB843" s="346"/>
      <c r="BC843" s="346"/>
      <c r="BD843" s="346"/>
      <c r="BE843" s="346"/>
      <c r="BF843" s="346"/>
      <c r="BG843" s="346"/>
      <c r="BH843" s="346"/>
      <c r="BI843" s="346"/>
      <c r="BJ843" s="346"/>
      <c r="BK843" s="346"/>
      <c r="BL843" s="346"/>
      <c r="BM843" s="346"/>
      <c r="BN843" s="346"/>
      <c r="BO843" s="346"/>
      <c r="BP843" s="346"/>
      <c r="BQ843" s="346"/>
    </row>
    <row r="844" ht="15.75" customHeight="1">
      <c r="A844" s="346"/>
      <c r="B844" s="34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c r="AA844" s="346"/>
      <c r="AB844" s="346"/>
      <c r="AC844" s="346"/>
      <c r="AD844" s="346"/>
      <c r="AE844" s="346"/>
      <c r="AF844" s="346"/>
      <c r="AG844" s="346"/>
      <c r="AH844" s="346"/>
      <c r="AI844" s="346"/>
      <c r="AJ844" s="346"/>
      <c r="AK844" s="346"/>
      <c r="AL844" s="346"/>
      <c r="AM844" s="346"/>
      <c r="AN844" s="346"/>
      <c r="AO844" s="346"/>
      <c r="AP844" s="346"/>
      <c r="AQ844" s="346"/>
      <c r="AR844" s="346"/>
      <c r="AS844" s="346"/>
      <c r="AT844" s="346"/>
      <c r="AU844" s="346"/>
      <c r="AV844" s="346"/>
      <c r="AW844" s="346"/>
      <c r="AX844" s="346"/>
      <c r="AY844" s="346"/>
      <c r="AZ844" s="346"/>
      <c r="BA844" s="346"/>
      <c r="BB844" s="346"/>
      <c r="BC844" s="346"/>
      <c r="BD844" s="346"/>
      <c r="BE844" s="346"/>
      <c r="BF844" s="346"/>
      <c r="BG844" s="346"/>
      <c r="BH844" s="346"/>
      <c r="BI844" s="346"/>
      <c r="BJ844" s="346"/>
      <c r="BK844" s="346"/>
      <c r="BL844" s="346"/>
      <c r="BM844" s="346"/>
      <c r="BN844" s="346"/>
      <c r="BO844" s="346"/>
      <c r="BP844" s="346"/>
      <c r="BQ844" s="346"/>
    </row>
    <row r="845" ht="15.75" customHeight="1">
      <c r="A845" s="346"/>
      <c r="B845" s="346"/>
      <c r="C845" s="346"/>
      <c r="D845" s="346"/>
      <c r="E845" s="346"/>
      <c r="F845" s="346"/>
      <c r="G845" s="346"/>
      <c r="H845" s="346"/>
      <c r="I845" s="346"/>
      <c r="J845" s="346"/>
      <c r="K845" s="346"/>
      <c r="L845" s="346"/>
      <c r="M845" s="346"/>
      <c r="N845" s="346"/>
      <c r="O845" s="346"/>
      <c r="P845" s="346"/>
      <c r="Q845" s="346"/>
      <c r="R845" s="346"/>
      <c r="S845" s="346"/>
      <c r="T845" s="346"/>
      <c r="U845" s="346"/>
      <c r="V845" s="346"/>
      <c r="W845" s="346"/>
      <c r="X845" s="346"/>
      <c r="Y845" s="346"/>
      <c r="Z845" s="346"/>
      <c r="AA845" s="346"/>
      <c r="AB845" s="346"/>
      <c r="AC845" s="346"/>
      <c r="AD845" s="346"/>
      <c r="AE845" s="346"/>
      <c r="AF845" s="346"/>
      <c r="AG845" s="346"/>
      <c r="AH845" s="346"/>
      <c r="AI845" s="346"/>
      <c r="AJ845" s="346"/>
      <c r="AK845" s="346"/>
      <c r="AL845" s="346"/>
      <c r="AM845" s="346"/>
      <c r="AN845" s="346"/>
      <c r="AO845" s="346"/>
      <c r="AP845" s="346"/>
      <c r="AQ845" s="346"/>
      <c r="AR845" s="346"/>
      <c r="AS845" s="346"/>
      <c r="AT845" s="346"/>
      <c r="AU845" s="346"/>
      <c r="AV845" s="346"/>
      <c r="AW845" s="346"/>
      <c r="AX845" s="346"/>
      <c r="AY845" s="346"/>
      <c r="AZ845" s="346"/>
      <c r="BA845" s="346"/>
      <c r="BB845" s="346"/>
      <c r="BC845" s="346"/>
      <c r="BD845" s="346"/>
      <c r="BE845" s="346"/>
      <c r="BF845" s="346"/>
      <c r="BG845" s="346"/>
      <c r="BH845" s="346"/>
      <c r="BI845" s="346"/>
      <c r="BJ845" s="346"/>
      <c r="BK845" s="346"/>
      <c r="BL845" s="346"/>
      <c r="BM845" s="346"/>
      <c r="BN845" s="346"/>
      <c r="BO845" s="346"/>
      <c r="BP845" s="346"/>
      <c r="BQ845" s="346"/>
    </row>
    <row r="846" ht="15.75" customHeight="1">
      <c r="A846" s="346"/>
      <c r="B846" s="346"/>
      <c r="C846" s="346"/>
      <c r="D846" s="346"/>
      <c r="E846" s="346"/>
      <c r="F846" s="346"/>
      <c r="G846" s="346"/>
      <c r="H846" s="346"/>
      <c r="I846" s="346"/>
      <c r="J846" s="346"/>
      <c r="K846" s="346"/>
      <c r="L846" s="346"/>
      <c r="M846" s="346"/>
      <c r="N846" s="346"/>
      <c r="O846" s="346"/>
      <c r="P846" s="346"/>
      <c r="Q846" s="346"/>
      <c r="R846" s="346"/>
      <c r="S846" s="346"/>
      <c r="T846" s="346"/>
      <c r="U846" s="346"/>
      <c r="V846" s="346"/>
      <c r="W846" s="346"/>
      <c r="X846" s="346"/>
      <c r="Y846" s="346"/>
      <c r="Z846" s="346"/>
      <c r="AA846" s="346"/>
      <c r="AB846" s="346"/>
      <c r="AC846" s="346"/>
      <c r="AD846" s="346"/>
      <c r="AE846" s="346"/>
      <c r="AF846" s="346"/>
      <c r="AG846" s="346"/>
      <c r="AH846" s="346"/>
      <c r="AI846" s="346"/>
      <c r="AJ846" s="346"/>
      <c r="AK846" s="346"/>
      <c r="AL846" s="346"/>
      <c r="AM846" s="346"/>
      <c r="AN846" s="346"/>
      <c r="AO846" s="346"/>
      <c r="AP846" s="346"/>
      <c r="AQ846" s="346"/>
      <c r="AR846" s="346"/>
      <c r="AS846" s="346"/>
      <c r="AT846" s="346"/>
      <c r="AU846" s="346"/>
      <c r="AV846" s="346"/>
      <c r="AW846" s="346"/>
      <c r="AX846" s="346"/>
      <c r="AY846" s="346"/>
      <c r="AZ846" s="346"/>
      <c r="BA846" s="346"/>
      <c r="BB846" s="346"/>
      <c r="BC846" s="346"/>
      <c r="BD846" s="346"/>
      <c r="BE846" s="346"/>
      <c r="BF846" s="346"/>
      <c r="BG846" s="346"/>
      <c r="BH846" s="346"/>
      <c r="BI846" s="346"/>
      <c r="BJ846" s="346"/>
      <c r="BK846" s="346"/>
      <c r="BL846" s="346"/>
      <c r="BM846" s="346"/>
      <c r="BN846" s="346"/>
      <c r="BO846" s="346"/>
      <c r="BP846" s="346"/>
      <c r="BQ846" s="346"/>
    </row>
    <row r="847" ht="15.75" customHeight="1">
      <c r="A847" s="346"/>
      <c r="B847" s="346"/>
      <c r="C847" s="346"/>
      <c r="D847" s="346"/>
      <c r="E847" s="346"/>
      <c r="F847" s="346"/>
      <c r="G847" s="346"/>
      <c r="H847" s="346"/>
      <c r="I847" s="346"/>
      <c r="J847" s="346"/>
      <c r="K847" s="346"/>
      <c r="L847" s="346"/>
      <c r="M847" s="346"/>
      <c r="N847" s="346"/>
      <c r="O847" s="346"/>
      <c r="P847" s="346"/>
      <c r="Q847" s="346"/>
      <c r="R847" s="346"/>
      <c r="S847" s="346"/>
      <c r="T847" s="346"/>
      <c r="U847" s="346"/>
      <c r="V847" s="346"/>
      <c r="W847" s="346"/>
      <c r="X847" s="346"/>
      <c r="Y847" s="346"/>
      <c r="Z847" s="346"/>
      <c r="AA847" s="346"/>
      <c r="AB847" s="346"/>
      <c r="AC847" s="346"/>
      <c r="AD847" s="346"/>
      <c r="AE847" s="346"/>
      <c r="AF847" s="346"/>
      <c r="AG847" s="346"/>
      <c r="AH847" s="346"/>
      <c r="AI847" s="346"/>
      <c r="AJ847" s="346"/>
      <c r="AK847" s="346"/>
      <c r="AL847" s="346"/>
      <c r="AM847" s="346"/>
      <c r="AN847" s="346"/>
      <c r="AO847" s="346"/>
      <c r="AP847" s="346"/>
      <c r="AQ847" s="346"/>
      <c r="AR847" s="346"/>
      <c r="AS847" s="346"/>
      <c r="AT847" s="346"/>
      <c r="AU847" s="346"/>
      <c r="AV847" s="346"/>
      <c r="AW847" s="346"/>
      <c r="AX847" s="346"/>
      <c r="AY847" s="346"/>
      <c r="AZ847" s="346"/>
      <c r="BA847" s="346"/>
      <c r="BB847" s="346"/>
      <c r="BC847" s="346"/>
      <c r="BD847" s="346"/>
      <c r="BE847" s="346"/>
      <c r="BF847" s="346"/>
      <c r="BG847" s="346"/>
      <c r="BH847" s="346"/>
      <c r="BI847" s="346"/>
      <c r="BJ847" s="346"/>
      <c r="BK847" s="346"/>
      <c r="BL847" s="346"/>
      <c r="BM847" s="346"/>
      <c r="BN847" s="346"/>
      <c r="BO847" s="346"/>
      <c r="BP847" s="346"/>
      <c r="BQ847" s="346"/>
    </row>
    <row r="848" ht="15.75" customHeight="1">
      <c r="A848" s="346"/>
      <c r="B848" s="346"/>
      <c r="C848" s="346"/>
      <c r="D848" s="346"/>
      <c r="E848" s="346"/>
      <c r="F848" s="346"/>
      <c r="G848" s="346"/>
      <c r="H848" s="346"/>
      <c r="I848" s="346"/>
      <c r="J848" s="346"/>
      <c r="K848" s="346"/>
      <c r="L848" s="346"/>
      <c r="M848" s="346"/>
      <c r="N848" s="346"/>
      <c r="O848" s="346"/>
      <c r="P848" s="346"/>
      <c r="Q848" s="346"/>
      <c r="R848" s="346"/>
      <c r="S848" s="346"/>
      <c r="T848" s="346"/>
      <c r="U848" s="346"/>
      <c r="V848" s="346"/>
      <c r="W848" s="346"/>
      <c r="X848" s="346"/>
      <c r="Y848" s="346"/>
      <c r="Z848" s="346"/>
      <c r="AA848" s="346"/>
      <c r="AB848" s="346"/>
      <c r="AC848" s="346"/>
      <c r="AD848" s="346"/>
      <c r="AE848" s="346"/>
      <c r="AF848" s="346"/>
      <c r="AG848" s="346"/>
      <c r="AH848" s="346"/>
      <c r="AI848" s="346"/>
      <c r="AJ848" s="346"/>
      <c r="AK848" s="346"/>
      <c r="AL848" s="346"/>
      <c r="AM848" s="346"/>
      <c r="AN848" s="346"/>
      <c r="AO848" s="346"/>
      <c r="AP848" s="346"/>
      <c r="AQ848" s="346"/>
      <c r="AR848" s="346"/>
      <c r="AS848" s="346"/>
      <c r="AT848" s="346"/>
      <c r="AU848" s="346"/>
      <c r="AV848" s="346"/>
      <c r="AW848" s="346"/>
      <c r="AX848" s="346"/>
      <c r="AY848" s="346"/>
      <c r="AZ848" s="346"/>
      <c r="BA848" s="346"/>
      <c r="BB848" s="346"/>
      <c r="BC848" s="346"/>
      <c r="BD848" s="346"/>
      <c r="BE848" s="346"/>
      <c r="BF848" s="346"/>
      <c r="BG848" s="346"/>
      <c r="BH848" s="346"/>
      <c r="BI848" s="346"/>
      <c r="BJ848" s="346"/>
      <c r="BK848" s="346"/>
      <c r="BL848" s="346"/>
      <c r="BM848" s="346"/>
      <c r="BN848" s="346"/>
      <c r="BO848" s="346"/>
      <c r="BP848" s="346"/>
      <c r="BQ848" s="346"/>
    </row>
    <row r="849" ht="15.75" customHeight="1">
      <c r="A849" s="346"/>
      <c r="B849" s="346"/>
      <c r="C849" s="346"/>
      <c r="D849" s="346"/>
      <c r="E849" s="346"/>
      <c r="F849" s="346"/>
      <c r="G849" s="346"/>
      <c r="H849" s="346"/>
      <c r="I849" s="346"/>
      <c r="J849" s="346"/>
      <c r="K849" s="346"/>
      <c r="L849" s="346"/>
      <c r="M849" s="346"/>
      <c r="N849" s="346"/>
      <c r="O849" s="346"/>
      <c r="P849" s="346"/>
      <c r="Q849" s="346"/>
      <c r="R849" s="346"/>
      <c r="S849" s="346"/>
      <c r="T849" s="346"/>
      <c r="U849" s="346"/>
      <c r="V849" s="346"/>
      <c r="W849" s="346"/>
      <c r="X849" s="346"/>
      <c r="Y849" s="346"/>
      <c r="Z849" s="346"/>
      <c r="AA849" s="346"/>
      <c r="AB849" s="346"/>
      <c r="AC849" s="346"/>
      <c r="AD849" s="346"/>
      <c r="AE849" s="346"/>
      <c r="AF849" s="346"/>
      <c r="AG849" s="346"/>
      <c r="AH849" s="346"/>
      <c r="AI849" s="346"/>
      <c r="AJ849" s="346"/>
      <c r="AK849" s="346"/>
      <c r="AL849" s="346"/>
      <c r="AM849" s="346"/>
      <c r="AN849" s="346"/>
      <c r="AO849" s="346"/>
      <c r="AP849" s="346"/>
      <c r="AQ849" s="346"/>
      <c r="AR849" s="346"/>
      <c r="AS849" s="346"/>
      <c r="AT849" s="346"/>
      <c r="AU849" s="346"/>
      <c r="AV849" s="346"/>
      <c r="AW849" s="346"/>
      <c r="AX849" s="346"/>
      <c r="AY849" s="346"/>
      <c r="AZ849" s="346"/>
      <c r="BA849" s="346"/>
      <c r="BB849" s="346"/>
      <c r="BC849" s="346"/>
      <c r="BD849" s="346"/>
      <c r="BE849" s="346"/>
      <c r="BF849" s="346"/>
      <c r="BG849" s="346"/>
      <c r="BH849" s="346"/>
      <c r="BI849" s="346"/>
      <c r="BJ849" s="346"/>
      <c r="BK849" s="346"/>
      <c r="BL849" s="346"/>
      <c r="BM849" s="346"/>
      <c r="BN849" s="346"/>
      <c r="BO849" s="346"/>
      <c r="BP849" s="346"/>
      <c r="BQ849" s="346"/>
    </row>
    <row r="850" ht="15.75" customHeight="1">
      <c r="A850" s="346"/>
      <c r="B850" s="346"/>
      <c r="C850" s="346"/>
      <c r="D850" s="346"/>
      <c r="E850" s="346"/>
      <c r="F850" s="346"/>
      <c r="G850" s="346"/>
      <c r="H850" s="346"/>
      <c r="I850" s="346"/>
      <c r="J850" s="346"/>
      <c r="K850" s="346"/>
      <c r="L850" s="346"/>
      <c r="M850" s="346"/>
      <c r="N850" s="346"/>
      <c r="O850" s="346"/>
      <c r="P850" s="346"/>
      <c r="Q850" s="346"/>
      <c r="R850" s="346"/>
      <c r="S850" s="346"/>
      <c r="T850" s="346"/>
      <c r="U850" s="346"/>
      <c r="V850" s="346"/>
      <c r="W850" s="346"/>
      <c r="X850" s="346"/>
      <c r="Y850" s="346"/>
      <c r="Z850" s="346"/>
      <c r="AA850" s="346"/>
      <c r="AB850" s="346"/>
      <c r="AC850" s="346"/>
      <c r="AD850" s="346"/>
      <c r="AE850" s="346"/>
      <c r="AF850" s="346"/>
      <c r="AG850" s="346"/>
      <c r="AH850" s="346"/>
      <c r="AI850" s="346"/>
      <c r="AJ850" s="346"/>
      <c r="AK850" s="346"/>
      <c r="AL850" s="346"/>
      <c r="AM850" s="346"/>
      <c r="AN850" s="346"/>
      <c r="AO850" s="346"/>
      <c r="AP850" s="346"/>
      <c r="AQ850" s="346"/>
      <c r="AR850" s="346"/>
      <c r="AS850" s="346"/>
      <c r="AT850" s="346"/>
      <c r="AU850" s="346"/>
      <c r="AV850" s="346"/>
      <c r="AW850" s="346"/>
      <c r="AX850" s="346"/>
      <c r="AY850" s="346"/>
      <c r="AZ850" s="346"/>
      <c r="BA850" s="346"/>
      <c r="BB850" s="346"/>
      <c r="BC850" s="346"/>
      <c r="BD850" s="346"/>
      <c r="BE850" s="346"/>
      <c r="BF850" s="346"/>
      <c r="BG850" s="346"/>
      <c r="BH850" s="346"/>
      <c r="BI850" s="346"/>
      <c r="BJ850" s="346"/>
      <c r="BK850" s="346"/>
      <c r="BL850" s="346"/>
      <c r="BM850" s="346"/>
      <c r="BN850" s="346"/>
      <c r="BO850" s="346"/>
      <c r="BP850" s="346"/>
      <c r="BQ850" s="346"/>
    </row>
    <row r="851" ht="15.75" customHeight="1">
      <c r="A851" s="346"/>
      <c r="B851" s="346"/>
      <c r="C851" s="346"/>
      <c r="D851" s="346"/>
      <c r="E851" s="346"/>
      <c r="F851" s="346"/>
      <c r="G851" s="346"/>
      <c r="H851" s="346"/>
      <c r="I851" s="346"/>
      <c r="J851" s="346"/>
      <c r="K851" s="346"/>
      <c r="L851" s="346"/>
      <c r="M851" s="346"/>
      <c r="N851" s="346"/>
      <c r="O851" s="346"/>
      <c r="P851" s="346"/>
      <c r="Q851" s="346"/>
      <c r="R851" s="346"/>
      <c r="S851" s="346"/>
      <c r="T851" s="346"/>
      <c r="U851" s="346"/>
      <c r="V851" s="346"/>
      <c r="W851" s="346"/>
      <c r="X851" s="346"/>
      <c r="Y851" s="346"/>
      <c r="Z851" s="346"/>
      <c r="AA851" s="346"/>
      <c r="AB851" s="346"/>
      <c r="AC851" s="346"/>
      <c r="AD851" s="346"/>
      <c r="AE851" s="346"/>
      <c r="AF851" s="346"/>
      <c r="AG851" s="346"/>
      <c r="AH851" s="346"/>
      <c r="AI851" s="346"/>
      <c r="AJ851" s="346"/>
      <c r="AK851" s="346"/>
      <c r="AL851" s="346"/>
      <c r="AM851" s="346"/>
      <c r="AN851" s="346"/>
      <c r="AO851" s="346"/>
      <c r="AP851" s="346"/>
      <c r="AQ851" s="346"/>
      <c r="AR851" s="346"/>
      <c r="AS851" s="346"/>
      <c r="AT851" s="346"/>
      <c r="AU851" s="346"/>
      <c r="AV851" s="346"/>
      <c r="AW851" s="346"/>
      <c r="AX851" s="346"/>
      <c r="AY851" s="346"/>
      <c r="AZ851" s="346"/>
      <c r="BA851" s="346"/>
      <c r="BB851" s="346"/>
      <c r="BC851" s="346"/>
      <c r="BD851" s="346"/>
      <c r="BE851" s="346"/>
      <c r="BF851" s="346"/>
      <c r="BG851" s="346"/>
      <c r="BH851" s="346"/>
      <c r="BI851" s="346"/>
      <c r="BJ851" s="346"/>
      <c r="BK851" s="346"/>
      <c r="BL851" s="346"/>
      <c r="BM851" s="346"/>
      <c r="BN851" s="346"/>
      <c r="BO851" s="346"/>
      <c r="BP851" s="346"/>
      <c r="BQ851" s="346"/>
    </row>
    <row r="852" ht="15.75" customHeight="1">
      <c r="A852" s="346"/>
      <c r="B852" s="346"/>
      <c r="C852" s="346"/>
      <c r="D852" s="346"/>
      <c r="E852" s="346"/>
      <c r="F852" s="346"/>
      <c r="G852" s="346"/>
      <c r="H852" s="346"/>
      <c r="I852" s="346"/>
      <c r="J852" s="346"/>
      <c r="K852" s="346"/>
      <c r="L852" s="346"/>
      <c r="M852" s="346"/>
      <c r="N852" s="346"/>
      <c r="O852" s="346"/>
      <c r="P852" s="346"/>
      <c r="Q852" s="346"/>
      <c r="R852" s="346"/>
      <c r="S852" s="346"/>
      <c r="T852" s="346"/>
      <c r="U852" s="346"/>
      <c r="V852" s="346"/>
      <c r="W852" s="346"/>
      <c r="X852" s="346"/>
      <c r="Y852" s="346"/>
      <c r="Z852" s="346"/>
      <c r="AA852" s="346"/>
      <c r="AB852" s="346"/>
      <c r="AC852" s="346"/>
      <c r="AD852" s="346"/>
      <c r="AE852" s="346"/>
      <c r="AF852" s="346"/>
      <c r="AG852" s="346"/>
      <c r="AH852" s="346"/>
      <c r="AI852" s="346"/>
      <c r="AJ852" s="346"/>
      <c r="AK852" s="346"/>
      <c r="AL852" s="346"/>
      <c r="AM852" s="346"/>
      <c r="AN852" s="346"/>
      <c r="AO852" s="346"/>
      <c r="AP852" s="346"/>
      <c r="AQ852" s="346"/>
      <c r="AR852" s="346"/>
      <c r="AS852" s="346"/>
      <c r="AT852" s="346"/>
      <c r="AU852" s="346"/>
      <c r="AV852" s="346"/>
      <c r="AW852" s="346"/>
      <c r="AX852" s="346"/>
      <c r="AY852" s="346"/>
      <c r="AZ852" s="346"/>
      <c r="BA852" s="346"/>
      <c r="BB852" s="346"/>
      <c r="BC852" s="346"/>
      <c r="BD852" s="346"/>
      <c r="BE852" s="346"/>
      <c r="BF852" s="346"/>
      <c r="BG852" s="346"/>
      <c r="BH852" s="346"/>
      <c r="BI852" s="346"/>
      <c r="BJ852" s="346"/>
      <c r="BK852" s="346"/>
      <c r="BL852" s="346"/>
      <c r="BM852" s="346"/>
      <c r="BN852" s="346"/>
      <c r="BO852" s="346"/>
      <c r="BP852" s="346"/>
      <c r="BQ852" s="346"/>
    </row>
    <row r="853" ht="15.75" customHeight="1">
      <c r="A853" s="346"/>
      <c r="B853" s="34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c r="Y853" s="346"/>
      <c r="Z853" s="346"/>
      <c r="AA853" s="346"/>
      <c r="AB853" s="346"/>
      <c r="AC853" s="346"/>
      <c r="AD853" s="346"/>
      <c r="AE853" s="346"/>
      <c r="AF853" s="346"/>
      <c r="AG853" s="346"/>
      <c r="AH853" s="346"/>
      <c r="AI853" s="346"/>
      <c r="AJ853" s="346"/>
      <c r="AK853" s="346"/>
      <c r="AL853" s="346"/>
      <c r="AM853" s="346"/>
      <c r="AN853" s="346"/>
      <c r="AO853" s="346"/>
      <c r="AP853" s="346"/>
      <c r="AQ853" s="346"/>
      <c r="AR853" s="346"/>
      <c r="AS853" s="346"/>
      <c r="AT853" s="346"/>
      <c r="AU853" s="346"/>
      <c r="AV853" s="346"/>
      <c r="AW853" s="346"/>
      <c r="AX853" s="346"/>
      <c r="AY853" s="346"/>
      <c r="AZ853" s="346"/>
      <c r="BA853" s="346"/>
      <c r="BB853" s="346"/>
      <c r="BC853" s="346"/>
      <c r="BD853" s="346"/>
      <c r="BE853" s="346"/>
      <c r="BF853" s="346"/>
      <c r="BG853" s="346"/>
      <c r="BH853" s="346"/>
      <c r="BI853" s="346"/>
      <c r="BJ853" s="346"/>
      <c r="BK853" s="346"/>
      <c r="BL853" s="346"/>
      <c r="BM853" s="346"/>
      <c r="BN853" s="346"/>
      <c r="BO853" s="346"/>
      <c r="BP853" s="346"/>
      <c r="BQ853" s="346"/>
    </row>
    <row r="854" ht="15.75" customHeight="1">
      <c r="A854" s="346"/>
      <c r="B854" s="346"/>
      <c r="C854" s="346"/>
      <c r="D854" s="346"/>
      <c r="E854" s="346"/>
      <c r="F854" s="346"/>
      <c r="G854" s="346"/>
      <c r="H854" s="346"/>
      <c r="I854" s="346"/>
      <c r="J854" s="346"/>
      <c r="K854" s="346"/>
      <c r="L854" s="346"/>
      <c r="M854" s="346"/>
      <c r="N854" s="346"/>
      <c r="O854" s="346"/>
      <c r="P854" s="346"/>
      <c r="Q854" s="346"/>
      <c r="R854" s="346"/>
      <c r="S854" s="346"/>
      <c r="T854" s="346"/>
      <c r="U854" s="346"/>
      <c r="V854" s="346"/>
      <c r="W854" s="346"/>
      <c r="X854" s="346"/>
      <c r="Y854" s="346"/>
      <c r="Z854" s="346"/>
      <c r="AA854" s="346"/>
      <c r="AB854" s="346"/>
      <c r="AC854" s="346"/>
      <c r="AD854" s="346"/>
      <c r="AE854" s="346"/>
      <c r="AF854" s="346"/>
      <c r="AG854" s="346"/>
      <c r="AH854" s="346"/>
      <c r="AI854" s="346"/>
      <c r="AJ854" s="346"/>
      <c r="AK854" s="346"/>
      <c r="AL854" s="346"/>
      <c r="AM854" s="346"/>
      <c r="AN854" s="346"/>
      <c r="AO854" s="346"/>
      <c r="AP854" s="346"/>
      <c r="AQ854" s="346"/>
      <c r="AR854" s="346"/>
      <c r="AS854" s="346"/>
      <c r="AT854" s="346"/>
      <c r="AU854" s="346"/>
      <c r="AV854" s="346"/>
      <c r="AW854" s="346"/>
      <c r="AX854" s="346"/>
      <c r="AY854" s="346"/>
      <c r="AZ854" s="346"/>
      <c r="BA854" s="346"/>
      <c r="BB854" s="346"/>
      <c r="BC854" s="346"/>
      <c r="BD854" s="346"/>
      <c r="BE854" s="346"/>
      <c r="BF854" s="346"/>
      <c r="BG854" s="346"/>
      <c r="BH854" s="346"/>
      <c r="BI854" s="346"/>
      <c r="BJ854" s="346"/>
      <c r="BK854" s="346"/>
      <c r="BL854" s="346"/>
      <c r="BM854" s="346"/>
      <c r="BN854" s="346"/>
      <c r="BO854" s="346"/>
      <c r="BP854" s="346"/>
      <c r="BQ854" s="346"/>
    </row>
    <row r="855" ht="15.75" customHeight="1">
      <c r="A855" s="346"/>
      <c r="B855" s="346"/>
      <c r="C855" s="346"/>
      <c r="D855" s="346"/>
      <c r="E855" s="346"/>
      <c r="F855" s="346"/>
      <c r="G855" s="346"/>
      <c r="H855" s="346"/>
      <c r="I855" s="346"/>
      <c r="J855" s="346"/>
      <c r="K855" s="346"/>
      <c r="L855" s="346"/>
      <c r="M855" s="346"/>
      <c r="N855" s="346"/>
      <c r="O855" s="346"/>
      <c r="P855" s="346"/>
      <c r="Q855" s="346"/>
      <c r="R855" s="346"/>
      <c r="S855" s="346"/>
      <c r="T855" s="346"/>
      <c r="U855" s="346"/>
      <c r="V855" s="346"/>
      <c r="W855" s="346"/>
      <c r="X855" s="346"/>
      <c r="Y855" s="346"/>
      <c r="Z855" s="346"/>
      <c r="AA855" s="346"/>
      <c r="AB855" s="346"/>
      <c r="AC855" s="346"/>
      <c r="AD855" s="346"/>
      <c r="AE855" s="346"/>
      <c r="AF855" s="346"/>
      <c r="AG855" s="346"/>
      <c r="AH855" s="346"/>
      <c r="AI855" s="346"/>
      <c r="AJ855" s="346"/>
      <c r="AK855" s="346"/>
      <c r="AL855" s="346"/>
      <c r="AM855" s="346"/>
      <c r="AN855" s="346"/>
      <c r="AO855" s="346"/>
      <c r="AP855" s="346"/>
      <c r="AQ855" s="346"/>
      <c r="AR855" s="346"/>
      <c r="AS855" s="346"/>
      <c r="AT855" s="346"/>
      <c r="AU855" s="346"/>
      <c r="AV855" s="346"/>
      <c r="AW855" s="346"/>
      <c r="AX855" s="346"/>
      <c r="AY855" s="346"/>
      <c r="AZ855" s="346"/>
      <c r="BA855" s="346"/>
      <c r="BB855" s="346"/>
      <c r="BC855" s="346"/>
      <c r="BD855" s="346"/>
      <c r="BE855" s="346"/>
      <c r="BF855" s="346"/>
      <c r="BG855" s="346"/>
      <c r="BH855" s="346"/>
      <c r="BI855" s="346"/>
      <c r="BJ855" s="346"/>
      <c r="BK855" s="346"/>
      <c r="BL855" s="346"/>
      <c r="BM855" s="346"/>
      <c r="BN855" s="346"/>
      <c r="BO855" s="346"/>
      <c r="BP855" s="346"/>
      <c r="BQ855" s="346"/>
    </row>
    <row r="856" ht="15.75" customHeight="1">
      <c r="A856" s="346"/>
      <c r="B856" s="346"/>
      <c r="C856" s="346"/>
      <c r="D856" s="346"/>
      <c r="E856" s="346"/>
      <c r="F856" s="346"/>
      <c r="G856" s="346"/>
      <c r="H856" s="346"/>
      <c r="I856" s="346"/>
      <c r="J856" s="346"/>
      <c r="K856" s="346"/>
      <c r="L856" s="346"/>
      <c r="M856" s="346"/>
      <c r="N856" s="346"/>
      <c r="O856" s="346"/>
      <c r="P856" s="346"/>
      <c r="Q856" s="346"/>
      <c r="R856" s="346"/>
      <c r="S856" s="346"/>
      <c r="T856" s="346"/>
      <c r="U856" s="346"/>
      <c r="V856" s="346"/>
      <c r="W856" s="346"/>
      <c r="X856" s="346"/>
      <c r="Y856" s="346"/>
      <c r="Z856" s="346"/>
      <c r="AA856" s="346"/>
      <c r="AB856" s="346"/>
      <c r="AC856" s="346"/>
      <c r="AD856" s="346"/>
      <c r="AE856" s="346"/>
      <c r="AF856" s="346"/>
      <c r="AG856" s="346"/>
      <c r="AH856" s="346"/>
      <c r="AI856" s="346"/>
      <c r="AJ856" s="346"/>
      <c r="AK856" s="346"/>
      <c r="AL856" s="346"/>
      <c r="AM856" s="346"/>
      <c r="AN856" s="346"/>
      <c r="AO856" s="346"/>
      <c r="AP856" s="346"/>
      <c r="AQ856" s="346"/>
      <c r="AR856" s="346"/>
      <c r="AS856" s="346"/>
      <c r="AT856" s="346"/>
      <c r="AU856" s="346"/>
      <c r="AV856" s="346"/>
      <c r="AW856" s="346"/>
      <c r="AX856" s="346"/>
      <c r="AY856" s="346"/>
      <c r="AZ856" s="346"/>
      <c r="BA856" s="346"/>
      <c r="BB856" s="346"/>
      <c r="BC856" s="346"/>
      <c r="BD856" s="346"/>
      <c r="BE856" s="346"/>
      <c r="BF856" s="346"/>
      <c r="BG856" s="346"/>
      <c r="BH856" s="346"/>
      <c r="BI856" s="346"/>
      <c r="BJ856" s="346"/>
      <c r="BK856" s="346"/>
      <c r="BL856" s="346"/>
      <c r="BM856" s="346"/>
      <c r="BN856" s="346"/>
      <c r="BO856" s="346"/>
      <c r="BP856" s="346"/>
      <c r="BQ856" s="346"/>
    </row>
    <row r="857" ht="15.75" customHeight="1">
      <c r="A857" s="346"/>
      <c r="B857" s="346"/>
      <c r="C857" s="346"/>
      <c r="D857" s="346"/>
      <c r="E857" s="346"/>
      <c r="F857" s="346"/>
      <c r="G857" s="346"/>
      <c r="H857" s="346"/>
      <c r="I857" s="346"/>
      <c r="J857" s="346"/>
      <c r="K857" s="346"/>
      <c r="L857" s="346"/>
      <c r="M857" s="346"/>
      <c r="N857" s="346"/>
      <c r="O857" s="346"/>
      <c r="P857" s="346"/>
      <c r="Q857" s="346"/>
      <c r="R857" s="346"/>
      <c r="S857" s="346"/>
      <c r="T857" s="346"/>
      <c r="U857" s="346"/>
      <c r="V857" s="346"/>
      <c r="W857" s="346"/>
      <c r="X857" s="346"/>
      <c r="Y857" s="346"/>
      <c r="Z857" s="346"/>
      <c r="AA857" s="346"/>
      <c r="AB857" s="346"/>
      <c r="AC857" s="346"/>
      <c r="AD857" s="346"/>
      <c r="AE857" s="346"/>
      <c r="AF857" s="346"/>
      <c r="AG857" s="346"/>
      <c r="AH857" s="346"/>
      <c r="AI857" s="346"/>
      <c r="AJ857" s="346"/>
      <c r="AK857" s="346"/>
      <c r="AL857" s="346"/>
      <c r="AM857" s="346"/>
      <c r="AN857" s="346"/>
      <c r="AO857" s="346"/>
      <c r="AP857" s="346"/>
      <c r="AQ857" s="346"/>
      <c r="AR857" s="346"/>
      <c r="AS857" s="346"/>
      <c r="AT857" s="346"/>
      <c r="AU857" s="346"/>
      <c r="AV857" s="346"/>
      <c r="AW857" s="346"/>
      <c r="AX857" s="346"/>
      <c r="AY857" s="346"/>
      <c r="AZ857" s="346"/>
      <c r="BA857" s="346"/>
      <c r="BB857" s="346"/>
      <c r="BC857" s="346"/>
      <c r="BD857" s="346"/>
      <c r="BE857" s="346"/>
      <c r="BF857" s="346"/>
      <c r="BG857" s="346"/>
      <c r="BH857" s="346"/>
      <c r="BI857" s="346"/>
      <c r="BJ857" s="346"/>
      <c r="BK857" s="346"/>
      <c r="BL857" s="346"/>
      <c r="BM857" s="346"/>
      <c r="BN857" s="346"/>
      <c r="BO857" s="346"/>
      <c r="BP857" s="346"/>
      <c r="BQ857" s="346"/>
    </row>
    <row r="858" ht="15.75" customHeight="1">
      <c r="A858" s="346"/>
      <c r="B858" s="34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c r="AA858" s="346"/>
      <c r="AB858" s="346"/>
      <c r="AC858" s="346"/>
      <c r="AD858" s="346"/>
      <c r="AE858" s="346"/>
      <c r="AF858" s="346"/>
      <c r="AG858" s="346"/>
      <c r="AH858" s="346"/>
      <c r="AI858" s="346"/>
      <c r="AJ858" s="346"/>
      <c r="AK858" s="346"/>
      <c r="AL858" s="346"/>
      <c r="AM858" s="346"/>
      <c r="AN858" s="346"/>
      <c r="AO858" s="346"/>
      <c r="AP858" s="346"/>
      <c r="AQ858" s="346"/>
      <c r="AR858" s="346"/>
      <c r="AS858" s="346"/>
      <c r="AT858" s="346"/>
      <c r="AU858" s="346"/>
      <c r="AV858" s="346"/>
      <c r="AW858" s="346"/>
      <c r="AX858" s="346"/>
      <c r="AY858" s="346"/>
      <c r="AZ858" s="346"/>
      <c r="BA858" s="346"/>
      <c r="BB858" s="346"/>
      <c r="BC858" s="346"/>
      <c r="BD858" s="346"/>
      <c r="BE858" s="346"/>
      <c r="BF858" s="346"/>
      <c r="BG858" s="346"/>
      <c r="BH858" s="346"/>
      <c r="BI858" s="346"/>
      <c r="BJ858" s="346"/>
      <c r="BK858" s="346"/>
      <c r="BL858" s="346"/>
      <c r="BM858" s="346"/>
      <c r="BN858" s="346"/>
      <c r="BO858" s="346"/>
      <c r="BP858" s="346"/>
      <c r="BQ858" s="346"/>
    </row>
    <row r="859" ht="15.75" customHeight="1">
      <c r="A859" s="346"/>
      <c r="B859" s="346"/>
      <c r="C859" s="346"/>
      <c r="D859" s="346"/>
      <c r="E859" s="346"/>
      <c r="F859" s="346"/>
      <c r="G859" s="346"/>
      <c r="H859" s="346"/>
      <c r="I859" s="346"/>
      <c r="J859" s="346"/>
      <c r="K859" s="346"/>
      <c r="L859" s="346"/>
      <c r="M859" s="346"/>
      <c r="N859" s="346"/>
      <c r="O859" s="346"/>
      <c r="P859" s="346"/>
      <c r="Q859" s="346"/>
      <c r="R859" s="346"/>
      <c r="S859" s="346"/>
      <c r="T859" s="346"/>
      <c r="U859" s="346"/>
      <c r="V859" s="346"/>
      <c r="W859" s="346"/>
      <c r="X859" s="346"/>
      <c r="Y859" s="346"/>
      <c r="Z859" s="346"/>
      <c r="AA859" s="346"/>
      <c r="AB859" s="346"/>
      <c r="AC859" s="346"/>
      <c r="AD859" s="346"/>
      <c r="AE859" s="346"/>
      <c r="AF859" s="346"/>
      <c r="AG859" s="346"/>
      <c r="AH859" s="346"/>
      <c r="AI859" s="346"/>
      <c r="AJ859" s="346"/>
      <c r="AK859" s="346"/>
      <c r="AL859" s="346"/>
      <c r="AM859" s="346"/>
      <c r="AN859" s="346"/>
      <c r="AO859" s="346"/>
      <c r="AP859" s="346"/>
      <c r="AQ859" s="346"/>
      <c r="AR859" s="346"/>
      <c r="AS859" s="346"/>
      <c r="AT859" s="346"/>
      <c r="AU859" s="346"/>
      <c r="AV859" s="346"/>
      <c r="AW859" s="346"/>
      <c r="AX859" s="346"/>
      <c r="AY859" s="346"/>
      <c r="AZ859" s="346"/>
      <c r="BA859" s="346"/>
      <c r="BB859" s="346"/>
      <c r="BC859" s="346"/>
      <c r="BD859" s="346"/>
      <c r="BE859" s="346"/>
      <c r="BF859" s="346"/>
      <c r="BG859" s="346"/>
      <c r="BH859" s="346"/>
      <c r="BI859" s="346"/>
      <c r="BJ859" s="346"/>
      <c r="BK859" s="346"/>
      <c r="BL859" s="346"/>
      <c r="BM859" s="346"/>
      <c r="BN859" s="346"/>
      <c r="BO859" s="346"/>
      <c r="BP859" s="346"/>
      <c r="BQ859" s="346"/>
    </row>
    <row r="860" ht="15.75" customHeight="1">
      <c r="A860" s="346"/>
      <c r="B860" s="346"/>
      <c r="C860" s="346"/>
      <c r="D860" s="346"/>
      <c r="E860" s="346"/>
      <c r="F860" s="346"/>
      <c r="G860" s="346"/>
      <c r="H860" s="346"/>
      <c r="I860" s="346"/>
      <c r="J860" s="346"/>
      <c r="K860" s="346"/>
      <c r="L860" s="346"/>
      <c r="M860" s="346"/>
      <c r="N860" s="346"/>
      <c r="O860" s="346"/>
      <c r="P860" s="346"/>
      <c r="Q860" s="346"/>
      <c r="R860" s="346"/>
      <c r="S860" s="346"/>
      <c r="T860" s="346"/>
      <c r="U860" s="346"/>
      <c r="V860" s="346"/>
      <c r="W860" s="346"/>
      <c r="X860" s="346"/>
      <c r="Y860" s="346"/>
      <c r="Z860" s="346"/>
      <c r="AA860" s="346"/>
      <c r="AB860" s="346"/>
      <c r="AC860" s="346"/>
      <c r="AD860" s="346"/>
      <c r="AE860" s="346"/>
      <c r="AF860" s="346"/>
      <c r="AG860" s="346"/>
      <c r="AH860" s="346"/>
      <c r="AI860" s="346"/>
      <c r="AJ860" s="346"/>
      <c r="AK860" s="346"/>
      <c r="AL860" s="346"/>
      <c r="AM860" s="346"/>
      <c r="AN860" s="346"/>
      <c r="AO860" s="346"/>
      <c r="AP860" s="346"/>
      <c r="AQ860" s="346"/>
      <c r="AR860" s="346"/>
      <c r="AS860" s="346"/>
      <c r="AT860" s="346"/>
      <c r="AU860" s="346"/>
      <c r="AV860" s="346"/>
      <c r="AW860" s="346"/>
      <c r="AX860" s="346"/>
      <c r="AY860" s="346"/>
      <c r="AZ860" s="346"/>
      <c r="BA860" s="346"/>
      <c r="BB860" s="346"/>
      <c r="BC860" s="346"/>
      <c r="BD860" s="346"/>
      <c r="BE860" s="346"/>
      <c r="BF860" s="346"/>
      <c r="BG860" s="346"/>
      <c r="BH860" s="346"/>
      <c r="BI860" s="346"/>
      <c r="BJ860" s="346"/>
      <c r="BK860" s="346"/>
      <c r="BL860" s="346"/>
      <c r="BM860" s="346"/>
      <c r="BN860" s="346"/>
      <c r="BO860" s="346"/>
      <c r="BP860" s="346"/>
      <c r="BQ860" s="346"/>
    </row>
    <row r="861" ht="15.75" customHeight="1">
      <c r="A861" s="346"/>
      <c r="B861" s="346"/>
      <c r="C861" s="346"/>
      <c r="D861" s="346"/>
      <c r="E861" s="346"/>
      <c r="F861" s="346"/>
      <c r="G861" s="346"/>
      <c r="H861" s="346"/>
      <c r="I861" s="346"/>
      <c r="J861" s="346"/>
      <c r="K861" s="346"/>
      <c r="L861" s="346"/>
      <c r="M861" s="346"/>
      <c r="N861" s="346"/>
      <c r="O861" s="346"/>
      <c r="P861" s="346"/>
      <c r="Q861" s="346"/>
      <c r="R861" s="346"/>
      <c r="S861" s="346"/>
      <c r="T861" s="346"/>
      <c r="U861" s="346"/>
      <c r="V861" s="346"/>
      <c r="W861" s="346"/>
      <c r="X861" s="346"/>
      <c r="Y861" s="346"/>
      <c r="Z861" s="346"/>
      <c r="AA861" s="346"/>
      <c r="AB861" s="346"/>
      <c r="AC861" s="346"/>
      <c r="AD861" s="346"/>
      <c r="AE861" s="346"/>
      <c r="AF861" s="346"/>
      <c r="AG861" s="346"/>
      <c r="AH861" s="346"/>
      <c r="AI861" s="346"/>
      <c r="AJ861" s="346"/>
      <c r="AK861" s="346"/>
      <c r="AL861" s="346"/>
      <c r="AM861" s="346"/>
      <c r="AN861" s="346"/>
      <c r="AO861" s="346"/>
      <c r="AP861" s="346"/>
      <c r="AQ861" s="346"/>
      <c r="AR861" s="346"/>
      <c r="AS861" s="346"/>
      <c r="AT861" s="346"/>
      <c r="AU861" s="346"/>
      <c r="AV861" s="346"/>
      <c r="AW861" s="346"/>
      <c r="AX861" s="346"/>
      <c r="AY861" s="346"/>
      <c r="AZ861" s="346"/>
      <c r="BA861" s="346"/>
      <c r="BB861" s="346"/>
      <c r="BC861" s="346"/>
      <c r="BD861" s="346"/>
      <c r="BE861" s="346"/>
      <c r="BF861" s="346"/>
      <c r="BG861" s="346"/>
      <c r="BH861" s="346"/>
      <c r="BI861" s="346"/>
      <c r="BJ861" s="346"/>
      <c r="BK861" s="346"/>
      <c r="BL861" s="346"/>
      <c r="BM861" s="346"/>
      <c r="BN861" s="346"/>
      <c r="BO861" s="346"/>
      <c r="BP861" s="346"/>
      <c r="BQ861" s="346"/>
    </row>
    <row r="862" ht="15.75" customHeight="1">
      <c r="A862" s="346"/>
      <c r="B862" s="346"/>
      <c r="C862" s="346"/>
      <c r="D862" s="346"/>
      <c r="E862" s="346"/>
      <c r="F862" s="346"/>
      <c r="G862" s="346"/>
      <c r="H862" s="346"/>
      <c r="I862" s="346"/>
      <c r="J862" s="346"/>
      <c r="K862" s="346"/>
      <c r="L862" s="346"/>
      <c r="M862" s="346"/>
      <c r="N862" s="346"/>
      <c r="O862" s="346"/>
      <c r="P862" s="346"/>
      <c r="Q862" s="346"/>
      <c r="R862" s="346"/>
      <c r="S862" s="346"/>
      <c r="T862" s="346"/>
      <c r="U862" s="346"/>
      <c r="V862" s="346"/>
      <c r="W862" s="346"/>
      <c r="X862" s="346"/>
      <c r="Y862" s="346"/>
      <c r="Z862" s="346"/>
      <c r="AA862" s="346"/>
      <c r="AB862" s="346"/>
      <c r="AC862" s="346"/>
      <c r="AD862" s="346"/>
      <c r="AE862" s="346"/>
      <c r="AF862" s="346"/>
      <c r="AG862" s="346"/>
      <c r="AH862" s="346"/>
      <c r="AI862" s="346"/>
      <c r="AJ862" s="346"/>
      <c r="AK862" s="346"/>
      <c r="AL862" s="346"/>
      <c r="AM862" s="346"/>
      <c r="AN862" s="346"/>
      <c r="AO862" s="346"/>
      <c r="AP862" s="346"/>
      <c r="AQ862" s="346"/>
      <c r="AR862" s="346"/>
      <c r="AS862" s="346"/>
      <c r="AT862" s="346"/>
      <c r="AU862" s="346"/>
      <c r="AV862" s="346"/>
      <c r="AW862" s="346"/>
      <c r="AX862" s="346"/>
      <c r="AY862" s="346"/>
      <c r="AZ862" s="346"/>
      <c r="BA862" s="346"/>
      <c r="BB862" s="346"/>
      <c r="BC862" s="346"/>
      <c r="BD862" s="346"/>
      <c r="BE862" s="346"/>
      <c r="BF862" s="346"/>
      <c r="BG862" s="346"/>
      <c r="BH862" s="346"/>
      <c r="BI862" s="346"/>
      <c r="BJ862" s="346"/>
      <c r="BK862" s="346"/>
      <c r="BL862" s="346"/>
      <c r="BM862" s="346"/>
      <c r="BN862" s="346"/>
      <c r="BO862" s="346"/>
      <c r="BP862" s="346"/>
      <c r="BQ862" s="346"/>
    </row>
    <row r="863" ht="15.75" customHeight="1">
      <c r="A863" s="346"/>
      <c r="B863" s="346"/>
      <c r="C863" s="346"/>
      <c r="D863" s="346"/>
      <c r="E863" s="346"/>
      <c r="F863" s="346"/>
      <c r="G863" s="346"/>
      <c r="H863" s="346"/>
      <c r="I863" s="346"/>
      <c r="J863" s="346"/>
      <c r="K863" s="346"/>
      <c r="L863" s="346"/>
      <c r="M863" s="346"/>
      <c r="N863" s="346"/>
      <c r="O863" s="346"/>
      <c r="P863" s="346"/>
      <c r="Q863" s="346"/>
      <c r="R863" s="346"/>
      <c r="S863" s="346"/>
      <c r="T863" s="346"/>
      <c r="U863" s="346"/>
      <c r="V863" s="346"/>
      <c r="W863" s="346"/>
      <c r="X863" s="346"/>
      <c r="Y863" s="346"/>
      <c r="Z863" s="346"/>
      <c r="AA863" s="346"/>
      <c r="AB863" s="346"/>
      <c r="AC863" s="346"/>
      <c r="AD863" s="346"/>
      <c r="AE863" s="346"/>
      <c r="AF863" s="346"/>
      <c r="AG863" s="346"/>
      <c r="AH863" s="346"/>
      <c r="AI863" s="346"/>
      <c r="AJ863" s="346"/>
      <c r="AK863" s="346"/>
      <c r="AL863" s="346"/>
      <c r="AM863" s="346"/>
      <c r="AN863" s="346"/>
      <c r="AO863" s="346"/>
      <c r="AP863" s="346"/>
      <c r="AQ863" s="346"/>
      <c r="AR863" s="346"/>
      <c r="AS863" s="346"/>
      <c r="AT863" s="346"/>
      <c r="AU863" s="346"/>
      <c r="AV863" s="346"/>
      <c r="AW863" s="346"/>
      <c r="AX863" s="346"/>
      <c r="AY863" s="346"/>
      <c r="AZ863" s="346"/>
      <c r="BA863" s="346"/>
      <c r="BB863" s="346"/>
      <c r="BC863" s="346"/>
      <c r="BD863" s="346"/>
      <c r="BE863" s="346"/>
      <c r="BF863" s="346"/>
      <c r="BG863" s="346"/>
      <c r="BH863" s="346"/>
      <c r="BI863" s="346"/>
      <c r="BJ863" s="346"/>
      <c r="BK863" s="346"/>
      <c r="BL863" s="346"/>
      <c r="BM863" s="346"/>
      <c r="BN863" s="346"/>
      <c r="BO863" s="346"/>
      <c r="BP863" s="346"/>
      <c r="BQ863" s="346"/>
    </row>
    <row r="864" ht="15.75" customHeight="1">
      <c r="A864" s="346"/>
      <c r="B864" s="346"/>
      <c r="C864" s="346"/>
      <c r="D864" s="346"/>
      <c r="E864" s="346"/>
      <c r="F864" s="346"/>
      <c r="G864" s="346"/>
      <c r="H864" s="346"/>
      <c r="I864" s="346"/>
      <c r="J864" s="346"/>
      <c r="K864" s="346"/>
      <c r="L864" s="346"/>
      <c r="M864" s="346"/>
      <c r="N864" s="346"/>
      <c r="O864" s="346"/>
      <c r="P864" s="346"/>
      <c r="Q864" s="346"/>
      <c r="R864" s="346"/>
      <c r="S864" s="346"/>
      <c r="T864" s="346"/>
      <c r="U864" s="346"/>
      <c r="V864" s="346"/>
      <c r="W864" s="346"/>
      <c r="X864" s="346"/>
      <c r="Y864" s="346"/>
      <c r="Z864" s="346"/>
      <c r="AA864" s="346"/>
      <c r="AB864" s="346"/>
      <c r="AC864" s="346"/>
      <c r="AD864" s="346"/>
      <c r="AE864" s="346"/>
      <c r="AF864" s="346"/>
      <c r="AG864" s="346"/>
      <c r="AH864" s="346"/>
      <c r="AI864" s="346"/>
      <c r="AJ864" s="346"/>
      <c r="AK864" s="346"/>
      <c r="AL864" s="346"/>
      <c r="AM864" s="346"/>
      <c r="AN864" s="346"/>
      <c r="AO864" s="346"/>
      <c r="AP864" s="346"/>
      <c r="AQ864" s="346"/>
      <c r="AR864" s="346"/>
      <c r="AS864" s="346"/>
      <c r="AT864" s="346"/>
      <c r="AU864" s="346"/>
      <c r="AV864" s="346"/>
      <c r="AW864" s="346"/>
      <c r="AX864" s="346"/>
      <c r="AY864" s="346"/>
      <c r="AZ864" s="346"/>
      <c r="BA864" s="346"/>
      <c r="BB864" s="346"/>
      <c r="BC864" s="346"/>
      <c r="BD864" s="346"/>
      <c r="BE864" s="346"/>
      <c r="BF864" s="346"/>
      <c r="BG864" s="346"/>
      <c r="BH864" s="346"/>
      <c r="BI864" s="346"/>
      <c r="BJ864" s="346"/>
      <c r="BK864" s="346"/>
      <c r="BL864" s="346"/>
      <c r="BM864" s="346"/>
      <c r="BN864" s="346"/>
      <c r="BO864" s="346"/>
      <c r="BP864" s="346"/>
      <c r="BQ864" s="346"/>
    </row>
    <row r="865" ht="15.75" customHeight="1">
      <c r="A865" s="346"/>
      <c r="B865" s="346"/>
      <c r="C865" s="346"/>
      <c r="D865" s="346"/>
      <c r="E865" s="346"/>
      <c r="F865" s="346"/>
      <c r="G865" s="346"/>
      <c r="H865" s="346"/>
      <c r="I865" s="346"/>
      <c r="J865" s="346"/>
      <c r="K865" s="346"/>
      <c r="L865" s="346"/>
      <c r="M865" s="346"/>
      <c r="N865" s="346"/>
      <c r="O865" s="346"/>
      <c r="P865" s="346"/>
      <c r="Q865" s="346"/>
      <c r="R865" s="346"/>
      <c r="S865" s="346"/>
      <c r="T865" s="346"/>
      <c r="U865" s="346"/>
      <c r="V865" s="346"/>
      <c r="W865" s="346"/>
      <c r="X865" s="346"/>
      <c r="Y865" s="346"/>
      <c r="Z865" s="346"/>
      <c r="AA865" s="346"/>
      <c r="AB865" s="346"/>
      <c r="AC865" s="346"/>
      <c r="AD865" s="346"/>
      <c r="AE865" s="346"/>
      <c r="AF865" s="346"/>
      <c r="AG865" s="346"/>
      <c r="AH865" s="346"/>
      <c r="AI865" s="346"/>
      <c r="AJ865" s="346"/>
      <c r="AK865" s="346"/>
      <c r="AL865" s="346"/>
      <c r="AM865" s="346"/>
      <c r="AN865" s="346"/>
      <c r="AO865" s="346"/>
      <c r="AP865" s="346"/>
      <c r="AQ865" s="346"/>
      <c r="AR865" s="346"/>
      <c r="AS865" s="346"/>
      <c r="AT865" s="346"/>
      <c r="AU865" s="346"/>
      <c r="AV865" s="346"/>
      <c r="AW865" s="346"/>
      <c r="AX865" s="346"/>
      <c r="AY865" s="346"/>
      <c r="AZ865" s="346"/>
      <c r="BA865" s="346"/>
      <c r="BB865" s="346"/>
      <c r="BC865" s="346"/>
      <c r="BD865" s="346"/>
      <c r="BE865" s="346"/>
      <c r="BF865" s="346"/>
      <c r="BG865" s="346"/>
      <c r="BH865" s="346"/>
      <c r="BI865" s="346"/>
      <c r="BJ865" s="346"/>
      <c r="BK865" s="346"/>
      <c r="BL865" s="346"/>
      <c r="BM865" s="346"/>
      <c r="BN865" s="346"/>
      <c r="BO865" s="346"/>
      <c r="BP865" s="346"/>
      <c r="BQ865" s="346"/>
    </row>
    <row r="866" ht="15.75" customHeight="1">
      <c r="A866" s="346"/>
      <c r="B866" s="346"/>
      <c r="C866" s="346"/>
      <c r="D866" s="346"/>
      <c r="E866" s="346"/>
      <c r="F866" s="346"/>
      <c r="G866" s="346"/>
      <c r="H866" s="346"/>
      <c r="I866" s="346"/>
      <c r="J866" s="346"/>
      <c r="K866" s="346"/>
      <c r="L866" s="346"/>
      <c r="M866" s="346"/>
      <c r="N866" s="346"/>
      <c r="O866" s="346"/>
      <c r="P866" s="346"/>
      <c r="Q866" s="346"/>
      <c r="R866" s="346"/>
      <c r="S866" s="346"/>
      <c r="T866" s="346"/>
      <c r="U866" s="346"/>
      <c r="V866" s="346"/>
      <c r="W866" s="346"/>
      <c r="X866" s="346"/>
      <c r="Y866" s="346"/>
      <c r="Z866" s="346"/>
      <c r="AA866" s="346"/>
      <c r="AB866" s="346"/>
      <c r="AC866" s="346"/>
      <c r="AD866" s="346"/>
      <c r="AE866" s="346"/>
      <c r="AF866" s="346"/>
      <c r="AG866" s="346"/>
      <c r="AH866" s="346"/>
      <c r="AI866" s="346"/>
      <c r="AJ866" s="346"/>
      <c r="AK866" s="346"/>
      <c r="AL866" s="346"/>
      <c r="AM866" s="346"/>
      <c r="AN866" s="346"/>
      <c r="AO866" s="346"/>
      <c r="AP866" s="346"/>
      <c r="AQ866" s="346"/>
      <c r="AR866" s="346"/>
      <c r="AS866" s="346"/>
      <c r="AT866" s="346"/>
      <c r="AU866" s="346"/>
      <c r="AV866" s="346"/>
      <c r="AW866" s="346"/>
      <c r="AX866" s="346"/>
      <c r="AY866" s="346"/>
      <c r="AZ866" s="346"/>
      <c r="BA866" s="346"/>
      <c r="BB866" s="346"/>
      <c r="BC866" s="346"/>
      <c r="BD866" s="346"/>
      <c r="BE866" s="346"/>
      <c r="BF866" s="346"/>
      <c r="BG866" s="346"/>
      <c r="BH866" s="346"/>
      <c r="BI866" s="346"/>
      <c r="BJ866" s="346"/>
      <c r="BK866" s="346"/>
      <c r="BL866" s="346"/>
      <c r="BM866" s="346"/>
      <c r="BN866" s="346"/>
      <c r="BO866" s="346"/>
      <c r="BP866" s="346"/>
      <c r="BQ866" s="346"/>
    </row>
    <row r="867" ht="15.75" customHeight="1">
      <c r="A867" s="346"/>
      <c r="B867" s="346"/>
      <c r="C867" s="346"/>
      <c r="D867" s="346"/>
      <c r="E867" s="346"/>
      <c r="F867" s="346"/>
      <c r="G867" s="346"/>
      <c r="H867" s="346"/>
      <c r="I867" s="346"/>
      <c r="J867" s="346"/>
      <c r="K867" s="346"/>
      <c r="L867" s="346"/>
      <c r="M867" s="346"/>
      <c r="N867" s="346"/>
      <c r="O867" s="346"/>
      <c r="P867" s="346"/>
      <c r="Q867" s="346"/>
      <c r="R867" s="346"/>
      <c r="S867" s="346"/>
      <c r="T867" s="346"/>
      <c r="U867" s="346"/>
      <c r="V867" s="346"/>
      <c r="W867" s="346"/>
      <c r="X867" s="346"/>
      <c r="Y867" s="346"/>
      <c r="Z867" s="346"/>
      <c r="AA867" s="346"/>
      <c r="AB867" s="346"/>
      <c r="AC867" s="346"/>
      <c r="AD867" s="346"/>
      <c r="AE867" s="346"/>
      <c r="AF867" s="346"/>
      <c r="AG867" s="346"/>
      <c r="AH867" s="346"/>
      <c r="AI867" s="346"/>
      <c r="AJ867" s="346"/>
      <c r="AK867" s="346"/>
      <c r="AL867" s="346"/>
      <c r="AM867" s="346"/>
      <c r="AN867" s="346"/>
      <c r="AO867" s="346"/>
      <c r="AP867" s="346"/>
      <c r="AQ867" s="346"/>
      <c r="AR867" s="346"/>
      <c r="AS867" s="346"/>
      <c r="AT867" s="346"/>
      <c r="AU867" s="346"/>
      <c r="AV867" s="346"/>
      <c r="AW867" s="346"/>
      <c r="AX867" s="346"/>
      <c r="AY867" s="346"/>
      <c r="AZ867" s="346"/>
      <c r="BA867" s="346"/>
      <c r="BB867" s="346"/>
      <c r="BC867" s="346"/>
      <c r="BD867" s="346"/>
      <c r="BE867" s="346"/>
      <c r="BF867" s="346"/>
      <c r="BG867" s="346"/>
      <c r="BH867" s="346"/>
      <c r="BI867" s="346"/>
      <c r="BJ867" s="346"/>
      <c r="BK867" s="346"/>
      <c r="BL867" s="346"/>
      <c r="BM867" s="346"/>
      <c r="BN867" s="346"/>
      <c r="BO867" s="346"/>
      <c r="BP867" s="346"/>
      <c r="BQ867" s="346"/>
    </row>
    <row r="868" ht="15.75" customHeight="1">
      <c r="A868" s="346"/>
      <c r="B868" s="346"/>
      <c r="C868" s="346"/>
      <c r="D868" s="346"/>
      <c r="E868" s="346"/>
      <c r="F868" s="346"/>
      <c r="G868" s="346"/>
      <c r="H868" s="346"/>
      <c r="I868" s="346"/>
      <c r="J868" s="346"/>
      <c r="K868" s="346"/>
      <c r="L868" s="346"/>
      <c r="M868" s="346"/>
      <c r="N868" s="346"/>
      <c r="O868" s="346"/>
      <c r="P868" s="346"/>
      <c r="Q868" s="346"/>
      <c r="R868" s="346"/>
      <c r="S868" s="346"/>
      <c r="T868" s="346"/>
      <c r="U868" s="346"/>
      <c r="V868" s="346"/>
      <c r="W868" s="346"/>
      <c r="X868" s="346"/>
      <c r="Y868" s="346"/>
      <c r="Z868" s="346"/>
      <c r="AA868" s="346"/>
      <c r="AB868" s="346"/>
      <c r="AC868" s="346"/>
      <c r="AD868" s="346"/>
      <c r="AE868" s="346"/>
      <c r="AF868" s="346"/>
      <c r="AG868" s="346"/>
      <c r="AH868" s="346"/>
      <c r="AI868" s="346"/>
      <c r="AJ868" s="346"/>
      <c r="AK868" s="346"/>
      <c r="AL868" s="346"/>
      <c r="AM868" s="346"/>
      <c r="AN868" s="346"/>
      <c r="AO868" s="346"/>
      <c r="AP868" s="346"/>
      <c r="AQ868" s="346"/>
      <c r="AR868" s="346"/>
      <c r="AS868" s="346"/>
      <c r="AT868" s="346"/>
      <c r="AU868" s="346"/>
      <c r="AV868" s="346"/>
      <c r="AW868" s="346"/>
      <c r="AX868" s="346"/>
      <c r="AY868" s="346"/>
      <c r="AZ868" s="346"/>
      <c r="BA868" s="346"/>
      <c r="BB868" s="346"/>
      <c r="BC868" s="346"/>
      <c r="BD868" s="346"/>
      <c r="BE868" s="346"/>
      <c r="BF868" s="346"/>
      <c r="BG868" s="346"/>
      <c r="BH868" s="346"/>
      <c r="BI868" s="346"/>
      <c r="BJ868" s="346"/>
      <c r="BK868" s="346"/>
      <c r="BL868" s="346"/>
      <c r="BM868" s="346"/>
      <c r="BN868" s="346"/>
      <c r="BO868" s="346"/>
      <c r="BP868" s="346"/>
      <c r="BQ868" s="346"/>
    </row>
    <row r="869" ht="15.75" customHeight="1">
      <c r="A869" s="346"/>
      <c r="B869" s="346"/>
      <c r="C869" s="346"/>
      <c r="D869" s="346"/>
      <c r="E869" s="346"/>
      <c r="F869" s="346"/>
      <c r="G869" s="346"/>
      <c r="H869" s="346"/>
      <c r="I869" s="346"/>
      <c r="J869" s="346"/>
      <c r="K869" s="346"/>
      <c r="L869" s="346"/>
      <c r="M869" s="346"/>
      <c r="N869" s="346"/>
      <c r="O869" s="346"/>
      <c r="P869" s="346"/>
      <c r="Q869" s="346"/>
      <c r="R869" s="346"/>
      <c r="S869" s="346"/>
      <c r="T869" s="346"/>
      <c r="U869" s="346"/>
      <c r="V869" s="346"/>
      <c r="W869" s="346"/>
      <c r="X869" s="346"/>
      <c r="Y869" s="346"/>
      <c r="Z869" s="346"/>
      <c r="AA869" s="346"/>
      <c r="AB869" s="346"/>
      <c r="AC869" s="346"/>
      <c r="AD869" s="346"/>
      <c r="AE869" s="346"/>
      <c r="AF869" s="346"/>
      <c r="AG869" s="346"/>
      <c r="AH869" s="346"/>
      <c r="AI869" s="346"/>
      <c r="AJ869" s="346"/>
      <c r="AK869" s="346"/>
      <c r="AL869" s="346"/>
      <c r="AM869" s="346"/>
      <c r="AN869" s="346"/>
      <c r="AO869" s="346"/>
      <c r="AP869" s="346"/>
      <c r="AQ869" s="346"/>
      <c r="AR869" s="346"/>
      <c r="AS869" s="346"/>
      <c r="AT869" s="346"/>
      <c r="AU869" s="346"/>
      <c r="AV869" s="346"/>
      <c r="AW869" s="346"/>
      <c r="AX869" s="346"/>
      <c r="AY869" s="346"/>
      <c r="AZ869" s="346"/>
      <c r="BA869" s="346"/>
      <c r="BB869" s="346"/>
      <c r="BC869" s="346"/>
      <c r="BD869" s="346"/>
      <c r="BE869" s="346"/>
      <c r="BF869" s="346"/>
      <c r="BG869" s="346"/>
      <c r="BH869" s="346"/>
      <c r="BI869" s="346"/>
      <c r="BJ869" s="346"/>
      <c r="BK869" s="346"/>
      <c r="BL869" s="346"/>
      <c r="BM869" s="346"/>
      <c r="BN869" s="346"/>
      <c r="BO869" s="346"/>
      <c r="BP869" s="346"/>
      <c r="BQ869" s="346"/>
    </row>
    <row r="870" ht="15.75" customHeight="1">
      <c r="A870" s="346"/>
      <c r="B870" s="346"/>
      <c r="C870" s="346"/>
      <c r="D870" s="346"/>
      <c r="E870" s="346"/>
      <c r="F870" s="346"/>
      <c r="G870" s="346"/>
      <c r="H870" s="346"/>
      <c r="I870" s="346"/>
      <c r="J870" s="346"/>
      <c r="K870" s="346"/>
      <c r="L870" s="346"/>
      <c r="M870" s="346"/>
      <c r="N870" s="346"/>
      <c r="O870" s="346"/>
      <c r="P870" s="346"/>
      <c r="Q870" s="346"/>
      <c r="R870" s="346"/>
      <c r="S870" s="346"/>
      <c r="T870" s="346"/>
      <c r="U870" s="346"/>
      <c r="V870" s="346"/>
      <c r="W870" s="346"/>
      <c r="X870" s="346"/>
      <c r="Y870" s="346"/>
      <c r="Z870" s="346"/>
      <c r="AA870" s="346"/>
      <c r="AB870" s="346"/>
      <c r="AC870" s="346"/>
      <c r="AD870" s="346"/>
      <c r="AE870" s="346"/>
      <c r="AF870" s="346"/>
      <c r="AG870" s="346"/>
      <c r="AH870" s="346"/>
      <c r="AI870" s="346"/>
      <c r="AJ870" s="346"/>
      <c r="AK870" s="346"/>
      <c r="AL870" s="346"/>
      <c r="AM870" s="346"/>
      <c r="AN870" s="346"/>
      <c r="AO870" s="346"/>
      <c r="AP870" s="346"/>
      <c r="AQ870" s="346"/>
      <c r="AR870" s="346"/>
      <c r="AS870" s="346"/>
      <c r="AT870" s="346"/>
      <c r="AU870" s="346"/>
      <c r="AV870" s="346"/>
      <c r="AW870" s="346"/>
      <c r="AX870" s="346"/>
      <c r="AY870" s="346"/>
      <c r="AZ870" s="346"/>
      <c r="BA870" s="346"/>
      <c r="BB870" s="346"/>
      <c r="BC870" s="346"/>
      <c r="BD870" s="346"/>
      <c r="BE870" s="346"/>
      <c r="BF870" s="346"/>
      <c r="BG870" s="346"/>
      <c r="BH870" s="346"/>
      <c r="BI870" s="346"/>
      <c r="BJ870" s="346"/>
      <c r="BK870" s="346"/>
      <c r="BL870" s="346"/>
      <c r="BM870" s="346"/>
      <c r="BN870" s="346"/>
      <c r="BO870" s="346"/>
      <c r="BP870" s="346"/>
      <c r="BQ870" s="346"/>
    </row>
    <row r="871" ht="15.75" customHeight="1">
      <c r="A871" s="346"/>
      <c r="B871" s="346"/>
      <c r="C871" s="346"/>
      <c r="D871" s="346"/>
      <c r="E871" s="346"/>
      <c r="F871" s="346"/>
      <c r="G871" s="346"/>
      <c r="H871" s="346"/>
      <c r="I871" s="346"/>
      <c r="J871" s="346"/>
      <c r="K871" s="346"/>
      <c r="L871" s="346"/>
      <c r="M871" s="346"/>
      <c r="N871" s="346"/>
      <c r="O871" s="346"/>
      <c r="P871" s="346"/>
      <c r="Q871" s="346"/>
      <c r="R871" s="346"/>
      <c r="S871" s="346"/>
      <c r="T871" s="346"/>
      <c r="U871" s="346"/>
      <c r="V871" s="346"/>
      <c r="W871" s="346"/>
      <c r="X871" s="346"/>
      <c r="Y871" s="346"/>
      <c r="Z871" s="346"/>
      <c r="AA871" s="346"/>
      <c r="AB871" s="346"/>
      <c r="AC871" s="346"/>
      <c r="AD871" s="346"/>
      <c r="AE871" s="346"/>
      <c r="AF871" s="346"/>
      <c r="AG871" s="346"/>
      <c r="AH871" s="346"/>
      <c r="AI871" s="346"/>
      <c r="AJ871" s="346"/>
      <c r="AK871" s="346"/>
      <c r="AL871" s="346"/>
      <c r="AM871" s="346"/>
      <c r="AN871" s="346"/>
      <c r="AO871" s="346"/>
      <c r="AP871" s="346"/>
      <c r="AQ871" s="346"/>
      <c r="AR871" s="346"/>
      <c r="AS871" s="346"/>
      <c r="AT871" s="346"/>
      <c r="AU871" s="346"/>
      <c r="AV871" s="346"/>
      <c r="AW871" s="346"/>
      <c r="AX871" s="346"/>
      <c r="AY871" s="346"/>
      <c r="AZ871" s="346"/>
      <c r="BA871" s="346"/>
      <c r="BB871" s="346"/>
      <c r="BC871" s="346"/>
      <c r="BD871" s="346"/>
      <c r="BE871" s="346"/>
      <c r="BF871" s="346"/>
      <c r="BG871" s="346"/>
      <c r="BH871" s="346"/>
      <c r="BI871" s="346"/>
      <c r="BJ871" s="346"/>
      <c r="BK871" s="346"/>
      <c r="BL871" s="346"/>
      <c r="BM871" s="346"/>
      <c r="BN871" s="346"/>
      <c r="BO871" s="346"/>
      <c r="BP871" s="346"/>
      <c r="BQ871" s="346"/>
    </row>
    <row r="872" ht="15.75" customHeight="1">
      <c r="A872" s="346"/>
      <c r="B872" s="346"/>
      <c r="C872" s="346"/>
      <c r="D872" s="346"/>
      <c r="E872" s="346"/>
      <c r="F872" s="346"/>
      <c r="G872" s="346"/>
      <c r="H872" s="346"/>
      <c r="I872" s="346"/>
      <c r="J872" s="346"/>
      <c r="K872" s="346"/>
      <c r="L872" s="346"/>
      <c r="M872" s="346"/>
      <c r="N872" s="346"/>
      <c r="O872" s="346"/>
      <c r="P872" s="346"/>
      <c r="Q872" s="346"/>
      <c r="R872" s="346"/>
      <c r="S872" s="346"/>
      <c r="T872" s="346"/>
      <c r="U872" s="346"/>
      <c r="V872" s="346"/>
      <c r="W872" s="346"/>
      <c r="X872" s="346"/>
      <c r="Y872" s="346"/>
      <c r="Z872" s="346"/>
      <c r="AA872" s="346"/>
      <c r="AB872" s="346"/>
      <c r="AC872" s="346"/>
      <c r="AD872" s="346"/>
      <c r="AE872" s="346"/>
      <c r="AF872" s="346"/>
      <c r="AG872" s="346"/>
      <c r="AH872" s="346"/>
      <c r="AI872" s="346"/>
      <c r="AJ872" s="346"/>
      <c r="AK872" s="346"/>
      <c r="AL872" s="346"/>
      <c r="AM872" s="346"/>
      <c r="AN872" s="346"/>
      <c r="AO872" s="346"/>
      <c r="AP872" s="346"/>
      <c r="AQ872" s="346"/>
      <c r="AR872" s="346"/>
      <c r="AS872" s="346"/>
      <c r="AT872" s="346"/>
      <c r="AU872" s="346"/>
      <c r="AV872" s="346"/>
      <c r="AW872" s="346"/>
      <c r="AX872" s="346"/>
      <c r="AY872" s="346"/>
      <c r="AZ872" s="346"/>
      <c r="BA872" s="346"/>
      <c r="BB872" s="346"/>
      <c r="BC872" s="346"/>
      <c r="BD872" s="346"/>
      <c r="BE872" s="346"/>
      <c r="BF872" s="346"/>
      <c r="BG872" s="346"/>
      <c r="BH872" s="346"/>
      <c r="BI872" s="346"/>
      <c r="BJ872" s="346"/>
      <c r="BK872" s="346"/>
      <c r="BL872" s="346"/>
      <c r="BM872" s="346"/>
      <c r="BN872" s="346"/>
      <c r="BO872" s="346"/>
      <c r="BP872" s="346"/>
      <c r="BQ872" s="346"/>
    </row>
    <row r="873" ht="15.75" customHeight="1">
      <c r="A873" s="346"/>
      <c r="B873" s="346"/>
      <c r="C873" s="346"/>
      <c r="D873" s="346"/>
      <c r="E873" s="346"/>
      <c r="F873" s="346"/>
      <c r="G873" s="346"/>
      <c r="H873" s="346"/>
      <c r="I873" s="346"/>
      <c r="J873" s="346"/>
      <c r="K873" s="346"/>
      <c r="L873" s="346"/>
      <c r="M873" s="346"/>
      <c r="N873" s="346"/>
      <c r="O873" s="346"/>
      <c r="P873" s="346"/>
      <c r="Q873" s="346"/>
      <c r="R873" s="346"/>
      <c r="S873" s="346"/>
      <c r="T873" s="346"/>
      <c r="U873" s="346"/>
      <c r="V873" s="346"/>
      <c r="W873" s="346"/>
      <c r="X873" s="346"/>
      <c r="Y873" s="346"/>
      <c r="Z873" s="346"/>
      <c r="AA873" s="346"/>
      <c r="AB873" s="346"/>
      <c r="AC873" s="346"/>
      <c r="AD873" s="346"/>
      <c r="AE873" s="346"/>
      <c r="AF873" s="346"/>
      <c r="AG873" s="346"/>
      <c r="AH873" s="346"/>
      <c r="AI873" s="346"/>
      <c r="AJ873" s="346"/>
      <c r="AK873" s="346"/>
      <c r="AL873" s="346"/>
      <c r="AM873" s="346"/>
      <c r="AN873" s="346"/>
      <c r="AO873" s="346"/>
      <c r="AP873" s="346"/>
      <c r="AQ873" s="346"/>
      <c r="AR873" s="346"/>
      <c r="AS873" s="346"/>
      <c r="AT873" s="346"/>
      <c r="AU873" s="346"/>
      <c r="AV873" s="346"/>
      <c r="AW873" s="346"/>
      <c r="AX873" s="346"/>
      <c r="AY873" s="346"/>
      <c r="AZ873" s="346"/>
      <c r="BA873" s="346"/>
      <c r="BB873" s="346"/>
      <c r="BC873" s="346"/>
      <c r="BD873" s="346"/>
      <c r="BE873" s="346"/>
      <c r="BF873" s="346"/>
      <c r="BG873" s="346"/>
      <c r="BH873" s="346"/>
      <c r="BI873" s="346"/>
      <c r="BJ873" s="346"/>
      <c r="BK873" s="346"/>
      <c r="BL873" s="346"/>
      <c r="BM873" s="346"/>
      <c r="BN873" s="346"/>
      <c r="BO873" s="346"/>
      <c r="BP873" s="346"/>
      <c r="BQ873" s="346"/>
    </row>
    <row r="874" ht="15.75" customHeight="1">
      <c r="A874" s="346"/>
      <c r="B874" s="346"/>
      <c r="C874" s="346"/>
      <c r="D874" s="346"/>
      <c r="E874" s="346"/>
      <c r="F874" s="346"/>
      <c r="G874" s="346"/>
      <c r="H874" s="346"/>
      <c r="I874" s="346"/>
      <c r="J874" s="346"/>
      <c r="K874" s="346"/>
      <c r="L874" s="346"/>
      <c r="M874" s="346"/>
      <c r="N874" s="346"/>
      <c r="O874" s="346"/>
      <c r="P874" s="346"/>
      <c r="Q874" s="346"/>
      <c r="R874" s="346"/>
      <c r="S874" s="346"/>
      <c r="T874" s="346"/>
      <c r="U874" s="346"/>
      <c r="V874" s="346"/>
      <c r="W874" s="346"/>
      <c r="X874" s="346"/>
      <c r="Y874" s="346"/>
      <c r="Z874" s="346"/>
      <c r="AA874" s="346"/>
      <c r="AB874" s="346"/>
      <c r="AC874" s="346"/>
      <c r="AD874" s="346"/>
      <c r="AE874" s="346"/>
      <c r="AF874" s="346"/>
      <c r="AG874" s="346"/>
      <c r="AH874" s="346"/>
      <c r="AI874" s="346"/>
      <c r="AJ874" s="346"/>
      <c r="AK874" s="346"/>
      <c r="AL874" s="346"/>
      <c r="AM874" s="346"/>
      <c r="AN874" s="346"/>
      <c r="AO874" s="346"/>
      <c r="AP874" s="346"/>
      <c r="AQ874" s="346"/>
      <c r="AR874" s="346"/>
      <c r="AS874" s="346"/>
      <c r="AT874" s="346"/>
      <c r="AU874" s="346"/>
      <c r="AV874" s="346"/>
      <c r="AW874" s="346"/>
      <c r="AX874" s="346"/>
      <c r="AY874" s="346"/>
      <c r="AZ874" s="346"/>
      <c r="BA874" s="346"/>
      <c r="BB874" s="346"/>
      <c r="BC874" s="346"/>
      <c r="BD874" s="346"/>
      <c r="BE874" s="346"/>
      <c r="BF874" s="346"/>
      <c r="BG874" s="346"/>
      <c r="BH874" s="346"/>
      <c r="BI874" s="346"/>
      <c r="BJ874" s="346"/>
      <c r="BK874" s="346"/>
      <c r="BL874" s="346"/>
      <c r="BM874" s="346"/>
      <c r="BN874" s="346"/>
      <c r="BO874" s="346"/>
      <c r="BP874" s="346"/>
      <c r="BQ874" s="346"/>
    </row>
    <row r="875" ht="15.75" customHeight="1">
      <c r="A875" s="346"/>
      <c r="B875" s="346"/>
      <c r="C875" s="346"/>
      <c r="D875" s="346"/>
      <c r="E875" s="346"/>
      <c r="F875" s="346"/>
      <c r="G875" s="346"/>
      <c r="H875" s="346"/>
      <c r="I875" s="346"/>
      <c r="J875" s="346"/>
      <c r="K875" s="346"/>
      <c r="L875" s="346"/>
      <c r="M875" s="346"/>
      <c r="N875" s="346"/>
      <c r="O875" s="346"/>
      <c r="P875" s="346"/>
      <c r="Q875" s="346"/>
      <c r="R875" s="346"/>
      <c r="S875" s="346"/>
      <c r="T875" s="346"/>
      <c r="U875" s="346"/>
      <c r="V875" s="346"/>
      <c r="W875" s="346"/>
      <c r="X875" s="346"/>
      <c r="Y875" s="346"/>
      <c r="Z875" s="346"/>
      <c r="AA875" s="346"/>
      <c r="AB875" s="346"/>
      <c r="AC875" s="346"/>
      <c r="AD875" s="346"/>
      <c r="AE875" s="346"/>
      <c r="AF875" s="346"/>
      <c r="AG875" s="346"/>
      <c r="AH875" s="346"/>
      <c r="AI875" s="346"/>
      <c r="AJ875" s="346"/>
      <c r="AK875" s="346"/>
      <c r="AL875" s="346"/>
      <c r="AM875" s="346"/>
      <c r="AN875" s="346"/>
      <c r="AO875" s="346"/>
      <c r="AP875" s="346"/>
      <c r="AQ875" s="346"/>
      <c r="AR875" s="346"/>
      <c r="AS875" s="346"/>
      <c r="AT875" s="346"/>
      <c r="AU875" s="346"/>
      <c r="AV875" s="346"/>
      <c r="AW875" s="346"/>
      <c r="AX875" s="346"/>
      <c r="AY875" s="346"/>
      <c r="AZ875" s="346"/>
      <c r="BA875" s="346"/>
      <c r="BB875" s="346"/>
      <c r="BC875" s="346"/>
      <c r="BD875" s="346"/>
      <c r="BE875" s="346"/>
      <c r="BF875" s="346"/>
      <c r="BG875" s="346"/>
      <c r="BH875" s="346"/>
      <c r="BI875" s="346"/>
      <c r="BJ875" s="346"/>
      <c r="BK875" s="346"/>
      <c r="BL875" s="346"/>
      <c r="BM875" s="346"/>
      <c r="BN875" s="346"/>
      <c r="BO875" s="346"/>
      <c r="BP875" s="346"/>
      <c r="BQ875" s="346"/>
    </row>
    <row r="876" ht="15.75" customHeight="1">
      <c r="A876" s="346"/>
      <c r="B876" s="346"/>
      <c r="C876" s="346"/>
      <c r="D876" s="346"/>
      <c r="E876" s="346"/>
      <c r="F876" s="346"/>
      <c r="G876" s="346"/>
      <c r="H876" s="346"/>
      <c r="I876" s="346"/>
      <c r="J876" s="346"/>
      <c r="K876" s="346"/>
      <c r="L876" s="346"/>
      <c r="M876" s="346"/>
      <c r="N876" s="346"/>
      <c r="O876" s="346"/>
      <c r="P876" s="346"/>
      <c r="Q876" s="346"/>
      <c r="R876" s="346"/>
      <c r="S876" s="346"/>
      <c r="T876" s="346"/>
      <c r="U876" s="346"/>
      <c r="V876" s="346"/>
      <c r="W876" s="346"/>
      <c r="X876" s="346"/>
      <c r="Y876" s="346"/>
      <c r="Z876" s="346"/>
      <c r="AA876" s="346"/>
      <c r="AB876" s="346"/>
      <c r="AC876" s="346"/>
      <c r="AD876" s="346"/>
      <c r="AE876" s="346"/>
      <c r="AF876" s="346"/>
      <c r="AG876" s="346"/>
      <c r="AH876" s="346"/>
      <c r="AI876" s="346"/>
      <c r="AJ876" s="346"/>
      <c r="AK876" s="346"/>
      <c r="AL876" s="346"/>
      <c r="AM876" s="346"/>
      <c r="AN876" s="346"/>
      <c r="AO876" s="346"/>
      <c r="AP876" s="346"/>
      <c r="AQ876" s="346"/>
      <c r="AR876" s="346"/>
      <c r="AS876" s="346"/>
      <c r="AT876" s="346"/>
      <c r="AU876" s="346"/>
      <c r="AV876" s="346"/>
      <c r="AW876" s="346"/>
      <c r="AX876" s="346"/>
      <c r="AY876" s="346"/>
      <c r="AZ876" s="346"/>
      <c r="BA876" s="346"/>
      <c r="BB876" s="346"/>
      <c r="BC876" s="346"/>
      <c r="BD876" s="346"/>
      <c r="BE876" s="346"/>
      <c r="BF876" s="346"/>
      <c r="BG876" s="346"/>
      <c r="BH876" s="346"/>
      <c r="BI876" s="346"/>
      <c r="BJ876" s="346"/>
      <c r="BK876" s="346"/>
      <c r="BL876" s="346"/>
      <c r="BM876" s="346"/>
      <c r="BN876" s="346"/>
      <c r="BO876" s="346"/>
      <c r="BP876" s="346"/>
      <c r="BQ876" s="346"/>
    </row>
    <row r="877" ht="15.75" customHeight="1">
      <c r="A877" s="346"/>
      <c r="B877" s="346"/>
      <c r="C877" s="346"/>
      <c r="D877" s="346"/>
      <c r="E877" s="346"/>
      <c r="F877" s="346"/>
      <c r="G877" s="346"/>
      <c r="H877" s="346"/>
      <c r="I877" s="346"/>
      <c r="J877" s="346"/>
      <c r="K877" s="346"/>
      <c r="L877" s="346"/>
      <c r="M877" s="346"/>
      <c r="N877" s="346"/>
      <c r="O877" s="346"/>
      <c r="P877" s="346"/>
      <c r="Q877" s="346"/>
      <c r="R877" s="346"/>
      <c r="S877" s="346"/>
      <c r="T877" s="346"/>
      <c r="U877" s="346"/>
      <c r="V877" s="346"/>
      <c r="W877" s="346"/>
      <c r="X877" s="346"/>
      <c r="Y877" s="346"/>
      <c r="Z877" s="346"/>
      <c r="AA877" s="346"/>
      <c r="AB877" s="346"/>
      <c r="AC877" s="346"/>
      <c r="AD877" s="346"/>
      <c r="AE877" s="346"/>
      <c r="AF877" s="346"/>
      <c r="AG877" s="346"/>
      <c r="AH877" s="346"/>
      <c r="AI877" s="346"/>
      <c r="AJ877" s="346"/>
      <c r="AK877" s="346"/>
      <c r="AL877" s="346"/>
      <c r="AM877" s="346"/>
      <c r="AN877" s="346"/>
      <c r="AO877" s="346"/>
      <c r="AP877" s="346"/>
      <c r="AQ877" s="346"/>
      <c r="AR877" s="346"/>
      <c r="AS877" s="346"/>
      <c r="AT877" s="346"/>
      <c r="AU877" s="346"/>
      <c r="AV877" s="346"/>
      <c r="AW877" s="346"/>
      <c r="AX877" s="346"/>
      <c r="AY877" s="346"/>
      <c r="AZ877" s="346"/>
      <c r="BA877" s="346"/>
      <c r="BB877" s="346"/>
      <c r="BC877" s="346"/>
      <c r="BD877" s="346"/>
      <c r="BE877" s="346"/>
      <c r="BF877" s="346"/>
      <c r="BG877" s="346"/>
      <c r="BH877" s="346"/>
      <c r="BI877" s="346"/>
      <c r="BJ877" s="346"/>
      <c r="BK877" s="346"/>
      <c r="BL877" s="346"/>
      <c r="BM877" s="346"/>
      <c r="BN877" s="346"/>
      <c r="BO877" s="346"/>
      <c r="BP877" s="346"/>
      <c r="BQ877" s="346"/>
    </row>
    <row r="878" ht="15.75" customHeight="1">
      <c r="A878" s="346"/>
      <c r="B878" s="346"/>
      <c r="C878" s="346"/>
      <c r="D878" s="346"/>
      <c r="E878" s="346"/>
      <c r="F878" s="346"/>
      <c r="G878" s="346"/>
      <c r="H878" s="346"/>
      <c r="I878" s="346"/>
      <c r="J878" s="346"/>
      <c r="K878" s="346"/>
      <c r="L878" s="346"/>
      <c r="M878" s="346"/>
      <c r="N878" s="346"/>
      <c r="O878" s="346"/>
      <c r="P878" s="346"/>
      <c r="Q878" s="346"/>
      <c r="R878" s="346"/>
      <c r="S878" s="346"/>
      <c r="T878" s="346"/>
      <c r="U878" s="346"/>
      <c r="V878" s="346"/>
      <c r="W878" s="346"/>
      <c r="X878" s="346"/>
      <c r="Y878" s="346"/>
      <c r="Z878" s="346"/>
      <c r="AA878" s="346"/>
      <c r="AB878" s="346"/>
      <c r="AC878" s="346"/>
      <c r="AD878" s="346"/>
      <c r="AE878" s="346"/>
      <c r="AF878" s="346"/>
      <c r="AG878" s="346"/>
      <c r="AH878" s="346"/>
      <c r="AI878" s="346"/>
      <c r="AJ878" s="346"/>
      <c r="AK878" s="346"/>
      <c r="AL878" s="346"/>
      <c r="AM878" s="346"/>
      <c r="AN878" s="346"/>
      <c r="AO878" s="346"/>
      <c r="AP878" s="346"/>
      <c r="AQ878" s="346"/>
      <c r="AR878" s="346"/>
      <c r="AS878" s="346"/>
      <c r="AT878" s="346"/>
      <c r="AU878" s="346"/>
      <c r="AV878" s="346"/>
      <c r="AW878" s="346"/>
      <c r="AX878" s="346"/>
      <c r="AY878" s="346"/>
      <c r="AZ878" s="346"/>
      <c r="BA878" s="346"/>
      <c r="BB878" s="346"/>
      <c r="BC878" s="346"/>
      <c r="BD878" s="346"/>
      <c r="BE878" s="346"/>
      <c r="BF878" s="346"/>
      <c r="BG878" s="346"/>
      <c r="BH878" s="346"/>
      <c r="BI878" s="346"/>
      <c r="BJ878" s="346"/>
      <c r="BK878" s="346"/>
      <c r="BL878" s="346"/>
      <c r="BM878" s="346"/>
      <c r="BN878" s="346"/>
      <c r="BO878" s="346"/>
      <c r="BP878" s="346"/>
      <c r="BQ878" s="346"/>
    </row>
    <row r="879" ht="15.75" customHeight="1">
      <c r="A879" s="346"/>
      <c r="B879" s="346"/>
      <c r="C879" s="346"/>
      <c r="D879" s="346"/>
      <c r="E879" s="346"/>
      <c r="F879" s="346"/>
      <c r="G879" s="346"/>
      <c r="H879" s="346"/>
      <c r="I879" s="346"/>
      <c r="J879" s="346"/>
      <c r="K879" s="346"/>
      <c r="L879" s="346"/>
      <c r="M879" s="346"/>
      <c r="N879" s="346"/>
      <c r="O879" s="346"/>
      <c r="P879" s="346"/>
      <c r="Q879" s="346"/>
      <c r="R879" s="346"/>
      <c r="S879" s="346"/>
      <c r="T879" s="346"/>
      <c r="U879" s="346"/>
      <c r="V879" s="346"/>
      <c r="W879" s="346"/>
      <c r="X879" s="346"/>
      <c r="Y879" s="346"/>
      <c r="Z879" s="346"/>
      <c r="AA879" s="346"/>
      <c r="AB879" s="346"/>
      <c r="AC879" s="346"/>
      <c r="AD879" s="346"/>
      <c r="AE879" s="346"/>
      <c r="AF879" s="346"/>
      <c r="AG879" s="346"/>
      <c r="AH879" s="346"/>
      <c r="AI879" s="346"/>
      <c r="AJ879" s="346"/>
      <c r="AK879" s="346"/>
      <c r="AL879" s="346"/>
      <c r="AM879" s="346"/>
      <c r="AN879" s="346"/>
      <c r="AO879" s="346"/>
      <c r="AP879" s="346"/>
      <c r="AQ879" s="346"/>
      <c r="AR879" s="346"/>
      <c r="AS879" s="346"/>
      <c r="AT879" s="346"/>
      <c r="AU879" s="346"/>
      <c r="AV879" s="346"/>
      <c r="AW879" s="346"/>
      <c r="AX879" s="346"/>
      <c r="AY879" s="346"/>
      <c r="AZ879" s="346"/>
      <c r="BA879" s="346"/>
      <c r="BB879" s="346"/>
      <c r="BC879" s="346"/>
      <c r="BD879" s="346"/>
      <c r="BE879" s="346"/>
      <c r="BF879" s="346"/>
      <c r="BG879" s="346"/>
      <c r="BH879" s="346"/>
      <c r="BI879" s="346"/>
      <c r="BJ879" s="346"/>
      <c r="BK879" s="346"/>
      <c r="BL879" s="346"/>
      <c r="BM879" s="346"/>
      <c r="BN879" s="346"/>
      <c r="BO879" s="346"/>
      <c r="BP879" s="346"/>
      <c r="BQ879" s="346"/>
    </row>
    <row r="880" ht="15.75" customHeight="1">
      <c r="A880" s="346"/>
      <c r="B880" s="346"/>
      <c r="C880" s="346"/>
      <c r="D880" s="346"/>
      <c r="E880" s="346"/>
      <c r="F880" s="346"/>
      <c r="G880" s="346"/>
      <c r="H880" s="346"/>
      <c r="I880" s="346"/>
      <c r="J880" s="346"/>
      <c r="K880" s="346"/>
      <c r="L880" s="346"/>
      <c r="M880" s="346"/>
      <c r="N880" s="346"/>
      <c r="O880" s="346"/>
      <c r="P880" s="346"/>
      <c r="Q880" s="346"/>
      <c r="R880" s="346"/>
      <c r="S880" s="346"/>
      <c r="T880" s="346"/>
      <c r="U880" s="346"/>
      <c r="V880" s="346"/>
      <c r="W880" s="346"/>
      <c r="X880" s="346"/>
      <c r="Y880" s="346"/>
      <c r="Z880" s="346"/>
      <c r="AA880" s="346"/>
      <c r="AB880" s="346"/>
      <c r="AC880" s="346"/>
      <c r="AD880" s="346"/>
      <c r="AE880" s="346"/>
      <c r="AF880" s="346"/>
      <c r="AG880" s="346"/>
      <c r="AH880" s="346"/>
      <c r="AI880" s="346"/>
      <c r="AJ880" s="346"/>
      <c r="AK880" s="346"/>
      <c r="AL880" s="346"/>
      <c r="AM880" s="346"/>
      <c r="AN880" s="346"/>
      <c r="AO880" s="346"/>
      <c r="AP880" s="346"/>
      <c r="AQ880" s="346"/>
      <c r="AR880" s="346"/>
      <c r="AS880" s="346"/>
      <c r="AT880" s="346"/>
      <c r="AU880" s="346"/>
      <c r="AV880" s="346"/>
      <c r="AW880" s="346"/>
      <c r="AX880" s="346"/>
      <c r="AY880" s="346"/>
      <c r="AZ880" s="346"/>
      <c r="BA880" s="346"/>
      <c r="BB880" s="346"/>
      <c r="BC880" s="346"/>
      <c r="BD880" s="346"/>
      <c r="BE880" s="346"/>
      <c r="BF880" s="346"/>
      <c r="BG880" s="346"/>
      <c r="BH880" s="346"/>
      <c r="BI880" s="346"/>
      <c r="BJ880" s="346"/>
      <c r="BK880" s="346"/>
      <c r="BL880" s="346"/>
      <c r="BM880" s="346"/>
      <c r="BN880" s="346"/>
      <c r="BO880" s="346"/>
      <c r="BP880" s="346"/>
      <c r="BQ880" s="346"/>
    </row>
    <row r="881" ht="15.75" customHeight="1">
      <c r="A881" s="346"/>
      <c r="B881" s="346"/>
      <c r="C881" s="346"/>
      <c r="D881" s="346"/>
      <c r="E881" s="346"/>
      <c r="F881" s="346"/>
      <c r="G881" s="346"/>
      <c r="H881" s="346"/>
      <c r="I881" s="346"/>
      <c r="J881" s="346"/>
      <c r="K881" s="346"/>
      <c r="L881" s="346"/>
      <c r="M881" s="346"/>
      <c r="N881" s="346"/>
      <c r="O881" s="346"/>
      <c r="P881" s="346"/>
      <c r="Q881" s="346"/>
      <c r="R881" s="346"/>
      <c r="S881" s="346"/>
      <c r="T881" s="346"/>
      <c r="U881" s="346"/>
      <c r="V881" s="346"/>
      <c r="W881" s="346"/>
      <c r="X881" s="346"/>
      <c r="Y881" s="346"/>
      <c r="Z881" s="346"/>
      <c r="AA881" s="346"/>
      <c r="AB881" s="346"/>
      <c r="AC881" s="346"/>
      <c r="AD881" s="346"/>
      <c r="AE881" s="346"/>
      <c r="AF881" s="346"/>
      <c r="AG881" s="346"/>
      <c r="AH881" s="346"/>
      <c r="AI881" s="346"/>
      <c r="AJ881" s="346"/>
      <c r="AK881" s="346"/>
      <c r="AL881" s="346"/>
      <c r="AM881" s="346"/>
      <c r="AN881" s="346"/>
      <c r="AO881" s="346"/>
      <c r="AP881" s="346"/>
      <c r="AQ881" s="346"/>
      <c r="AR881" s="346"/>
      <c r="AS881" s="346"/>
      <c r="AT881" s="346"/>
      <c r="AU881" s="346"/>
      <c r="AV881" s="346"/>
      <c r="AW881" s="346"/>
      <c r="AX881" s="346"/>
      <c r="AY881" s="346"/>
      <c r="AZ881" s="346"/>
      <c r="BA881" s="346"/>
      <c r="BB881" s="346"/>
      <c r="BC881" s="346"/>
      <c r="BD881" s="346"/>
      <c r="BE881" s="346"/>
      <c r="BF881" s="346"/>
      <c r="BG881" s="346"/>
      <c r="BH881" s="346"/>
      <c r="BI881" s="346"/>
      <c r="BJ881" s="346"/>
      <c r="BK881" s="346"/>
      <c r="BL881" s="346"/>
      <c r="BM881" s="346"/>
      <c r="BN881" s="346"/>
      <c r="BO881" s="346"/>
      <c r="BP881" s="346"/>
      <c r="BQ881" s="346"/>
    </row>
    <row r="882" ht="15.75" customHeight="1">
      <c r="A882" s="346"/>
      <c r="B882" s="346"/>
      <c r="C882" s="346"/>
      <c r="D882" s="346"/>
      <c r="E882" s="346"/>
      <c r="F882" s="346"/>
      <c r="G882" s="346"/>
      <c r="H882" s="346"/>
      <c r="I882" s="346"/>
      <c r="J882" s="346"/>
      <c r="K882" s="346"/>
      <c r="L882" s="346"/>
      <c r="M882" s="346"/>
      <c r="N882" s="346"/>
      <c r="O882" s="346"/>
      <c r="P882" s="346"/>
      <c r="Q882" s="346"/>
      <c r="R882" s="346"/>
      <c r="S882" s="346"/>
      <c r="T882" s="346"/>
      <c r="U882" s="346"/>
      <c r="V882" s="346"/>
      <c r="W882" s="346"/>
      <c r="X882" s="346"/>
      <c r="Y882" s="346"/>
      <c r="Z882" s="346"/>
      <c r="AA882" s="346"/>
      <c r="AB882" s="346"/>
      <c r="AC882" s="346"/>
      <c r="AD882" s="346"/>
      <c r="AE882" s="346"/>
      <c r="AF882" s="346"/>
      <c r="AG882" s="346"/>
      <c r="AH882" s="346"/>
      <c r="AI882" s="346"/>
      <c r="AJ882" s="346"/>
      <c r="AK882" s="346"/>
      <c r="AL882" s="346"/>
      <c r="AM882" s="346"/>
      <c r="AN882" s="346"/>
      <c r="AO882" s="346"/>
      <c r="AP882" s="346"/>
      <c r="AQ882" s="346"/>
      <c r="AR882" s="346"/>
      <c r="AS882" s="346"/>
      <c r="AT882" s="346"/>
      <c r="AU882" s="346"/>
      <c r="AV882" s="346"/>
      <c r="AW882" s="346"/>
      <c r="AX882" s="346"/>
      <c r="AY882" s="346"/>
      <c r="AZ882" s="346"/>
      <c r="BA882" s="346"/>
      <c r="BB882" s="346"/>
      <c r="BC882" s="346"/>
      <c r="BD882" s="346"/>
      <c r="BE882" s="346"/>
      <c r="BF882" s="346"/>
      <c r="BG882" s="346"/>
      <c r="BH882" s="346"/>
      <c r="BI882" s="346"/>
      <c r="BJ882" s="346"/>
      <c r="BK882" s="346"/>
      <c r="BL882" s="346"/>
      <c r="BM882" s="346"/>
      <c r="BN882" s="346"/>
      <c r="BO882" s="346"/>
      <c r="BP882" s="346"/>
      <c r="BQ882" s="346"/>
    </row>
    <row r="883" ht="15.75" customHeight="1">
      <c r="A883" s="346"/>
      <c r="B883" s="346"/>
      <c r="C883" s="346"/>
      <c r="D883" s="346"/>
      <c r="E883" s="346"/>
      <c r="F883" s="346"/>
      <c r="G883" s="346"/>
      <c r="H883" s="346"/>
      <c r="I883" s="346"/>
      <c r="J883" s="346"/>
      <c r="K883" s="346"/>
      <c r="L883" s="346"/>
      <c r="M883" s="346"/>
      <c r="N883" s="346"/>
      <c r="O883" s="346"/>
      <c r="P883" s="346"/>
      <c r="Q883" s="346"/>
      <c r="R883" s="346"/>
      <c r="S883" s="346"/>
      <c r="T883" s="346"/>
      <c r="U883" s="346"/>
      <c r="V883" s="346"/>
      <c r="W883" s="346"/>
      <c r="X883" s="346"/>
      <c r="Y883" s="346"/>
      <c r="Z883" s="346"/>
      <c r="AA883" s="346"/>
      <c r="AB883" s="346"/>
      <c r="AC883" s="346"/>
      <c r="AD883" s="346"/>
      <c r="AE883" s="346"/>
      <c r="AF883" s="346"/>
      <c r="AG883" s="346"/>
      <c r="AH883" s="346"/>
      <c r="AI883" s="346"/>
      <c r="AJ883" s="346"/>
      <c r="AK883" s="346"/>
      <c r="AL883" s="346"/>
      <c r="AM883" s="346"/>
      <c r="AN883" s="346"/>
      <c r="AO883" s="346"/>
      <c r="AP883" s="346"/>
      <c r="AQ883" s="346"/>
      <c r="AR883" s="346"/>
      <c r="AS883" s="346"/>
      <c r="AT883" s="346"/>
      <c r="AU883" s="346"/>
      <c r="AV883" s="346"/>
      <c r="AW883" s="346"/>
      <c r="AX883" s="346"/>
      <c r="AY883" s="346"/>
      <c r="AZ883" s="346"/>
      <c r="BA883" s="346"/>
      <c r="BB883" s="346"/>
      <c r="BC883" s="346"/>
      <c r="BD883" s="346"/>
      <c r="BE883" s="346"/>
      <c r="BF883" s="346"/>
      <c r="BG883" s="346"/>
      <c r="BH883" s="346"/>
      <c r="BI883" s="346"/>
      <c r="BJ883" s="346"/>
      <c r="BK883" s="346"/>
      <c r="BL883" s="346"/>
      <c r="BM883" s="346"/>
      <c r="BN883" s="346"/>
      <c r="BO883" s="346"/>
      <c r="BP883" s="346"/>
      <c r="BQ883" s="346"/>
    </row>
    <row r="884" ht="15.75" customHeight="1">
      <c r="A884" s="346"/>
      <c r="B884" s="346"/>
      <c r="C884" s="346"/>
      <c r="D884" s="346"/>
      <c r="E884" s="346"/>
      <c r="F884" s="346"/>
      <c r="G884" s="346"/>
      <c r="H884" s="346"/>
      <c r="I884" s="346"/>
      <c r="J884" s="346"/>
      <c r="K884" s="346"/>
      <c r="L884" s="346"/>
      <c r="M884" s="346"/>
      <c r="N884" s="346"/>
      <c r="O884" s="346"/>
      <c r="P884" s="346"/>
      <c r="Q884" s="346"/>
      <c r="R884" s="346"/>
      <c r="S884" s="346"/>
      <c r="T884" s="346"/>
      <c r="U884" s="346"/>
      <c r="V884" s="346"/>
      <c r="W884" s="346"/>
      <c r="X884" s="346"/>
      <c r="Y884" s="346"/>
      <c r="Z884" s="346"/>
      <c r="AA884" s="346"/>
      <c r="AB884" s="346"/>
      <c r="AC884" s="346"/>
      <c r="AD884" s="346"/>
      <c r="AE884" s="346"/>
      <c r="AF884" s="346"/>
      <c r="AG884" s="346"/>
      <c r="AH884" s="346"/>
      <c r="AI884" s="346"/>
      <c r="AJ884" s="346"/>
      <c r="AK884" s="346"/>
      <c r="AL884" s="346"/>
      <c r="AM884" s="346"/>
      <c r="AN884" s="346"/>
      <c r="AO884" s="346"/>
      <c r="AP884" s="346"/>
      <c r="AQ884" s="346"/>
      <c r="AR884" s="346"/>
      <c r="AS884" s="346"/>
      <c r="AT884" s="346"/>
      <c r="AU884" s="346"/>
      <c r="AV884" s="346"/>
      <c r="AW884" s="346"/>
      <c r="AX884" s="346"/>
      <c r="AY884" s="346"/>
      <c r="AZ884" s="346"/>
      <c r="BA884" s="346"/>
      <c r="BB884" s="346"/>
      <c r="BC884" s="346"/>
      <c r="BD884" s="346"/>
      <c r="BE884" s="346"/>
      <c r="BF884" s="346"/>
      <c r="BG884" s="346"/>
      <c r="BH884" s="346"/>
      <c r="BI884" s="346"/>
      <c r="BJ884" s="346"/>
      <c r="BK884" s="346"/>
      <c r="BL884" s="346"/>
      <c r="BM884" s="346"/>
      <c r="BN884" s="346"/>
      <c r="BO884" s="346"/>
      <c r="BP884" s="346"/>
      <c r="BQ884" s="346"/>
    </row>
    <row r="885" ht="15.75" customHeight="1">
      <c r="A885" s="346"/>
      <c r="B885" s="346"/>
      <c r="C885" s="346"/>
      <c r="D885" s="346"/>
      <c r="E885" s="346"/>
      <c r="F885" s="346"/>
      <c r="G885" s="346"/>
      <c r="H885" s="346"/>
      <c r="I885" s="346"/>
      <c r="J885" s="346"/>
      <c r="K885" s="346"/>
      <c r="L885" s="346"/>
      <c r="M885" s="346"/>
      <c r="N885" s="346"/>
      <c r="O885" s="346"/>
      <c r="P885" s="346"/>
      <c r="Q885" s="346"/>
      <c r="R885" s="346"/>
      <c r="S885" s="346"/>
      <c r="T885" s="346"/>
      <c r="U885" s="346"/>
      <c r="V885" s="346"/>
      <c r="W885" s="346"/>
      <c r="X885" s="346"/>
      <c r="Y885" s="346"/>
      <c r="Z885" s="346"/>
      <c r="AA885" s="346"/>
      <c r="AB885" s="346"/>
      <c r="AC885" s="346"/>
      <c r="AD885" s="346"/>
      <c r="AE885" s="346"/>
      <c r="AF885" s="346"/>
      <c r="AG885" s="346"/>
      <c r="AH885" s="346"/>
      <c r="AI885" s="346"/>
      <c r="AJ885" s="346"/>
      <c r="AK885" s="346"/>
      <c r="AL885" s="346"/>
      <c r="AM885" s="346"/>
      <c r="AN885" s="346"/>
      <c r="AO885" s="346"/>
      <c r="AP885" s="346"/>
      <c r="AQ885" s="346"/>
      <c r="AR885" s="346"/>
      <c r="AS885" s="346"/>
      <c r="AT885" s="346"/>
      <c r="AU885" s="346"/>
      <c r="AV885" s="346"/>
      <c r="AW885" s="346"/>
      <c r="AX885" s="346"/>
      <c r="AY885" s="346"/>
      <c r="AZ885" s="346"/>
      <c r="BA885" s="346"/>
      <c r="BB885" s="346"/>
      <c r="BC885" s="346"/>
      <c r="BD885" s="346"/>
      <c r="BE885" s="346"/>
      <c r="BF885" s="346"/>
      <c r="BG885" s="346"/>
      <c r="BH885" s="346"/>
      <c r="BI885" s="346"/>
      <c r="BJ885" s="346"/>
      <c r="BK885" s="346"/>
      <c r="BL885" s="346"/>
      <c r="BM885" s="346"/>
      <c r="BN885" s="346"/>
      <c r="BO885" s="346"/>
      <c r="BP885" s="346"/>
      <c r="BQ885" s="346"/>
    </row>
    <row r="886" ht="15.75" customHeight="1">
      <c r="A886" s="346"/>
      <c r="B886" s="346"/>
      <c r="C886" s="346"/>
      <c r="D886" s="346"/>
      <c r="E886" s="346"/>
      <c r="F886" s="346"/>
      <c r="G886" s="346"/>
      <c r="H886" s="346"/>
      <c r="I886" s="346"/>
      <c r="J886" s="346"/>
      <c r="K886" s="346"/>
      <c r="L886" s="346"/>
      <c r="M886" s="346"/>
      <c r="N886" s="346"/>
      <c r="O886" s="346"/>
      <c r="P886" s="346"/>
      <c r="Q886" s="346"/>
      <c r="R886" s="346"/>
      <c r="S886" s="346"/>
      <c r="T886" s="346"/>
      <c r="U886" s="346"/>
      <c r="V886" s="346"/>
      <c r="W886" s="346"/>
      <c r="X886" s="346"/>
      <c r="Y886" s="346"/>
      <c r="Z886" s="346"/>
      <c r="AA886" s="346"/>
      <c r="AB886" s="346"/>
      <c r="AC886" s="346"/>
      <c r="AD886" s="346"/>
      <c r="AE886" s="346"/>
      <c r="AF886" s="346"/>
      <c r="AG886" s="346"/>
      <c r="AH886" s="346"/>
      <c r="AI886" s="346"/>
      <c r="AJ886" s="346"/>
      <c r="AK886" s="346"/>
      <c r="AL886" s="346"/>
      <c r="AM886" s="346"/>
      <c r="AN886" s="346"/>
      <c r="AO886" s="346"/>
      <c r="AP886" s="346"/>
      <c r="AQ886" s="346"/>
      <c r="AR886" s="346"/>
      <c r="AS886" s="346"/>
      <c r="AT886" s="346"/>
      <c r="AU886" s="346"/>
      <c r="AV886" s="346"/>
      <c r="AW886" s="346"/>
      <c r="AX886" s="346"/>
      <c r="AY886" s="346"/>
      <c r="AZ886" s="346"/>
      <c r="BA886" s="346"/>
      <c r="BB886" s="346"/>
      <c r="BC886" s="346"/>
      <c r="BD886" s="346"/>
      <c r="BE886" s="346"/>
      <c r="BF886" s="346"/>
      <c r="BG886" s="346"/>
      <c r="BH886" s="346"/>
      <c r="BI886" s="346"/>
      <c r="BJ886" s="346"/>
      <c r="BK886" s="346"/>
      <c r="BL886" s="346"/>
      <c r="BM886" s="346"/>
      <c r="BN886" s="346"/>
      <c r="BO886" s="346"/>
      <c r="BP886" s="346"/>
      <c r="BQ886" s="346"/>
    </row>
    <row r="887" ht="15.75" customHeight="1">
      <c r="A887" s="346"/>
      <c r="B887" s="346"/>
      <c r="C887" s="346"/>
      <c r="D887" s="346"/>
      <c r="E887" s="346"/>
      <c r="F887" s="346"/>
      <c r="G887" s="346"/>
      <c r="H887" s="346"/>
      <c r="I887" s="346"/>
      <c r="J887" s="346"/>
      <c r="K887" s="346"/>
      <c r="L887" s="346"/>
      <c r="M887" s="346"/>
      <c r="N887" s="346"/>
      <c r="O887" s="346"/>
      <c r="P887" s="346"/>
      <c r="Q887" s="346"/>
      <c r="R887" s="346"/>
      <c r="S887" s="346"/>
      <c r="T887" s="346"/>
      <c r="U887" s="346"/>
      <c r="V887" s="346"/>
      <c r="W887" s="346"/>
      <c r="X887" s="346"/>
      <c r="Y887" s="346"/>
      <c r="Z887" s="346"/>
      <c r="AA887" s="346"/>
      <c r="AB887" s="346"/>
      <c r="AC887" s="346"/>
      <c r="AD887" s="346"/>
      <c r="AE887" s="346"/>
      <c r="AF887" s="346"/>
      <c r="AG887" s="346"/>
      <c r="AH887" s="346"/>
      <c r="AI887" s="346"/>
      <c r="AJ887" s="346"/>
      <c r="AK887" s="346"/>
      <c r="AL887" s="346"/>
      <c r="AM887" s="346"/>
      <c r="AN887" s="346"/>
      <c r="AO887" s="346"/>
      <c r="AP887" s="346"/>
      <c r="AQ887" s="346"/>
      <c r="AR887" s="346"/>
      <c r="AS887" s="346"/>
      <c r="AT887" s="346"/>
      <c r="AU887" s="346"/>
      <c r="AV887" s="346"/>
      <c r="AW887" s="346"/>
      <c r="AX887" s="346"/>
      <c r="AY887" s="346"/>
      <c r="AZ887" s="346"/>
      <c r="BA887" s="346"/>
      <c r="BB887" s="346"/>
      <c r="BC887" s="346"/>
      <c r="BD887" s="346"/>
      <c r="BE887" s="346"/>
      <c r="BF887" s="346"/>
      <c r="BG887" s="346"/>
      <c r="BH887" s="346"/>
      <c r="BI887" s="346"/>
      <c r="BJ887" s="346"/>
      <c r="BK887" s="346"/>
      <c r="BL887" s="346"/>
      <c r="BM887" s="346"/>
      <c r="BN887" s="346"/>
      <c r="BO887" s="346"/>
      <c r="BP887" s="346"/>
      <c r="BQ887" s="346"/>
    </row>
    <row r="888" ht="15.75" customHeight="1">
      <c r="A888" s="346"/>
      <c r="B888" s="346"/>
      <c r="C888" s="346"/>
      <c r="D888" s="346"/>
      <c r="E888" s="346"/>
      <c r="F888" s="346"/>
      <c r="G888" s="346"/>
      <c r="H888" s="346"/>
      <c r="I888" s="346"/>
      <c r="J888" s="346"/>
      <c r="K888" s="346"/>
      <c r="L888" s="346"/>
      <c r="M888" s="346"/>
      <c r="N888" s="346"/>
      <c r="O888" s="346"/>
      <c r="P888" s="346"/>
      <c r="Q888" s="346"/>
      <c r="R888" s="346"/>
      <c r="S888" s="346"/>
      <c r="T888" s="346"/>
      <c r="U888" s="346"/>
      <c r="V888" s="346"/>
      <c r="W888" s="346"/>
      <c r="X888" s="346"/>
      <c r="Y888" s="346"/>
      <c r="Z888" s="346"/>
      <c r="AA888" s="346"/>
      <c r="AB888" s="346"/>
      <c r="AC888" s="346"/>
      <c r="AD888" s="346"/>
      <c r="AE888" s="346"/>
      <c r="AF888" s="346"/>
      <c r="AG888" s="346"/>
      <c r="AH888" s="346"/>
      <c r="AI888" s="346"/>
      <c r="AJ888" s="346"/>
      <c r="AK888" s="346"/>
      <c r="AL888" s="346"/>
      <c r="AM888" s="346"/>
      <c r="AN888" s="346"/>
      <c r="AO888" s="346"/>
      <c r="AP888" s="346"/>
      <c r="AQ888" s="346"/>
      <c r="AR888" s="346"/>
      <c r="AS888" s="346"/>
      <c r="AT888" s="346"/>
      <c r="AU888" s="346"/>
      <c r="AV888" s="346"/>
      <c r="AW888" s="346"/>
      <c r="AX888" s="346"/>
      <c r="AY888" s="346"/>
      <c r="AZ888" s="346"/>
      <c r="BA888" s="346"/>
      <c r="BB888" s="346"/>
      <c r="BC888" s="346"/>
      <c r="BD888" s="346"/>
      <c r="BE888" s="346"/>
      <c r="BF888" s="346"/>
      <c r="BG888" s="346"/>
      <c r="BH888" s="346"/>
      <c r="BI888" s="346"/>
      <c r="BJ888" s="346"/>
      <c r="BK888" s="346"/>
      <c r="BL888" s="346"/>
      <c r="BM888" s="346"/>
      <c r="BN888" s="346"/>
      <c r="BO888" s="346"/>
      <c r="BP888" s="346"/>
      <c r="BQ888" s="346"/>
    </row>
    <row r="889" ht="15.75" customHeight="1">
      <c r="A889" s="346"/>
      <c r="B889" s="346"/>
      <c r="C889" s="346"/>
      <c r="D889" s="346"/>
      <c r="E889" s="346"/>
      <c r="F889" s="346"/>
      <c r="G889" s="346"/>
      <c r="H889" s="346"/>
      <c r="I889" s="346"/>
      <c r="J889" s="346"/>
      <c r="K889" s="346"/>
      <c r="L889" s="346"/>
      <c r="M889" s="346"/>
      <c r="N889" s="346"/>
      <c r="O889" s="346"/>
      <c r="P889" s="346"/>
      <c r="Q889" s="346"/>
      <c r="R889" s="346"/>
      <c r="S889" s="346"/>
      <c r="T889" s="346"/>
      <c r="U889" s="346"/>
      <c r="V889" s="346"/>
      <c r="W889" s="346"/>
      <c r="X889" s="346"/>
      <c r="Y889" s="346"/>
      <c r="Z889" s="346"/>
      <c r="AA889" s="346"/>
      <c r="AB889" s="346"/>
      <c r="AC889" s="346"/>
      <c r="AD889" s="346"/>
      <c r="AE889" s="346"/>
      <c r="AF889" s="346"/>
      <c r="AG889" s="346"/>
      <c r="AH889" s="346"/>
      <c r="AI889" s="346"/>
      <c r="AJ889" s="346"/>
      <c r="AK889" s="346"/>
      <c r="AL889" s="346"/>
      <c r="AM889" s="346"/>
      <c r="AN889" s="346"/>
      <c r="AO889" s="346"/>
      <c r="AP889" s="346"/>
      <c r="AQ889" s="346"/>
      <c r="AR889" s="346"/>
      <c r="AS889" s="346"/>
      <c r="AT889" s="346"/>
      <c r="AU889" s="346"/>
      <c r="AV889" s="346"/>
      <c r="AW889" s="346"/>
      <c r="AX889" s="346"/>
      <c r="AY889" s="346"/>
      <c r="AZ889" s="346"/>
      <c r="BA889" s="346"/>
      <c r="BB889" s="346"/>
      <c r="BC889" s="346"/>
      <c r="BD889" s="346"/>
      <c r="BE889" s="346"/>
      <c r="BF889" s="346"/>
      <c r="BG889" s="346"/>
      <c r="BH889" s="346"/>
      <c r="BI889" s="346"/>
      <c r="BJ889" s="346"/>
      <c r="BK889" s="346"/>
      <c r="BL889" s="346"/>
      <c r="BM889" s="346"/>
      <c r="BN889" s="346"/>
      <c r="BO889" s="346"/>
      <c r="BP889" s="346"/>
      <c r="BQ889" s="346"/>
    </row>
    <row r="890" ht="15.75" customHeight="1">
      <c r="A890" s="346"/>
      <c r="B890" s="346"/>
      <c r="C890" s="346"/>
      <c r="D890" s="346"/>
      <c r="E890" s="346"/>
      <c r="F890" s="346"/>
      <c r="G890" s="346"/>
      <c r="H890" s="346"/>
      <c r="I890" s="346"/>
      <c r="J890" s="346"/>
      <c r="K890" s="346"/>
      <c r="L890" s="346"/>
      <c r="M890" s="346"/>
      <c r="N890" s="346"/>
      <c r="O890" s="346"/>
      <c r="P890" s="346"/>
      <c r="Q890" s="346"/>
      <c r="R890" s="346"/>
      <c r="S890" s="346"/>
      <c r="T890" s="346"/>
      <c r="U890" s="346"/>
      <c r="V890" s="346"/>
      <c r="W890" s="346"/>
      <c r="X890" s="346"/>
      <c r="Y890" s="346"/>
      <c r="Z890" s="346"/>
      <c r="AA890" s="346"/>
      <c r="AB890" s="346"/>
      <c r="AC890" s="346"/>
      <c r="AD890" s="346"/>
      <c r="AE890" s="346"/>
      <c r="AF890" s="346"/>
      <c r="AG890" s="346"/>
      <c r="AH890" s="346"/>
      <c r="AI890" s="346"/>
      <c r="AJ890" s="346"/>
      <c r="AK890" s="346"/>
      <c r="AL890" s="346"/>
      <c r="AM890" s="346"/>
      <c r="AN890" s="346"/>
      <c r="AO890" s="346"/>
      <c r="AP890" s="346"/>
      <c r="AQ890" s="346"/>
      <c r="AR890" s="346"/>
      <c r="AS890" s="346"/>
      <c r="AT890" s="346"/>
      <c r="AU890" s="346"/>
      <c r="AV890" s="346"/>
      <c r="AW890" s="346"/>
      <c r="AX890" s="346"/>
      <c r="AY890" s="346"/>
      <c r="AZ890" s="346"/>
      <c r="BA890" s="346"/>
      <c r="BB890" s="346"/>
      <c r="BC890" s="346"/>
      <c r="BD890" s="346"/>
      <c r="BE890" s="346"/>
      <c r="BF890" s="346"/>
      <c r="BG890" s="346"/>
      <c r="BH890" s="346"/>
      <c r="BI890" s="346"/>
      <c r="BJ890" s="346"/>
      <c r="BK890" s="346"/>
      <c r="BL890" s="346"/>
      <c r="BM890" s="346"/>
      <c r="BN890" s="346"/>
      <c r="BO890" s="346"/>
      <c r="BP890" s="346"/>
      <c r="BQ890" s="346"/>
    </row>
    <row r="891" ht="15.75" customHeight="1">
      <c r="A891" s="346"/>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46"/>
      <c r="AA891" s="346"/>
      <c r="AB891" s="346"/>
      <c r="AC891" s="346"/>
      <c r="AD891" s="346"/>
      <c r="AE891" s="346"/>
      <c r="AF891" s="346"/>
      <c r="AG891" s="346"/>
      <c r="AH891" s="346"/>
      <c r="AI891" s="346"/>
      <c r="AJ891" s="346"/>
      <c r="AK891" s="346"/>
      <c r="AL891" s="346"/>
      <c r="AM891" s="346"/>
      <c r="AN891" s="346"/>
      <c r="AO891" s="346"/>
      <c r="AP891" s="346"/>
      <c r="AQ891" s="346"/>
      <c r="AR891" s="346"/>
      <c r="AS891" s="346"/>
      <c r="AT891" s="346"/>
      <c r="AU891" s="346"/>
      <c r="AV891" s="346"/>
      <c r="AW891" s="346"/>
      <c r="AX891" s="346"/>
      <c r="AY891" s="346"/>
      <c r="AZ891" s="346"/>
      <c r="BA891" s="346"/>
      <c r="BB891" s="346"/>
      <c r="BC891" s="346"/>
      <c r="BD891" s="346"/>
      <c r="BE891" s="346"/>
      <c r="BF891" s="346"/>
      <c r="BG891" s="346"/>
      <c r="BH891" s="346"/>
      <c r="BI891" s="346"/>
      <c r="BJ891" s="346"/>
      <c r="BK891" s="346"/>
      <c r="BL891" s="346"/>
      <c r="BM891" s="346"/>
      <c r="BN891" s="346"/>
      <c r="BO891" s="346"/>
      <c r="BP891" s="346"/>
      <c r="BQ891" s="346"/>
    </row>
    <row r="892" ht="15.75" customHeight="1">
      <c r="A892" s="346"/>
      <c r="B892" s="346"/>
      <c r="C892" s="346"/>
      <c r="D892" s="346"/>
      <c r="E892" s="346"/>
      <c r="F892" s="346"/>
      <c r="G892" s="346"/>
      <c r="H892" s="346"/>
      <c r="I892" s="346"/>
      <c r="J892" s="346"/>
      <c r="K892" s="346"/>
      <c r="L892" s="346"/>
      <c r="M892" s="346"/>
      <c r="N892" s="346"/>
      <c r="O892" s="346"/>
      <c r="P892" s="346"/>
      <c r="Q892" s="346"/>
      <c r="R892" s="346"/>
      <c r="S892" s="346"/>
      <c r="T892" s="346"/>
      <c r="U892" s="346"/>
      <c r="V892" s="346"/>
      <c r="W892" s="346"/>
      <c r="X892" s="346"/>
      <c r="Y892" s="346"/>
      <c r="Z892" s="346"/>
      <c r="AA892" s="346"/>
      <c r="AB892" s="346"/>
      <c r="AC892" s="346"/>
      <c r="AD892" s="346"/>
      <c r="AE892" s="346"/>
      <c r="AF892" s="346"/>
      <c r="AG892" s="346"/>
      <c r="AH892" s="346"/>
      <c r="AI892" s="346"/>
      <c r="AJ892" s="346"/>
      <c r="AK892" s="346"/>
      <c r="AL892" s="346"/>
      <c r="AM892" s="346"/>
      <c r="AN892" s="346"/>
      <c r="AO892" s="346"/>
      <c r="AP892" s="346"/>
      <c r="AQ892" s="346"/>
      <c r="AR892" s="346"/>
      <c r="AS892" s="346"/>
      <c r="AT892" s="346"/>
      <c r="AU892" s="346"/>
      <c r="AV892" s="346"/>
      <c r="AW892" s="346"/>
      <c r="AX892" s="346"/>
      <c r="AY892" s="346"/>
      <c r="AZ892" s="346"/>
      <c r="BA892" s="346"/>
      <c r="BB892" s="346"/>
      <c r="BC892" s="346"/>
      <c r="BD892" s="346"/>
      <c r="BE892" s="346"/>
      <c r="BF892" s="346"/>
      <c r="BG892" s="346"/>
      <c r="BH892" s="346"/>
      <c r="BI892" s="346"/>
      <c r="BJ892" s="346"/>
      <c r="BK892" s="346"/>
      <c r="BL892" s="346"/>
      <c r="BM892" s="346"/>
      <c r="BN892" s="346"/>
      <c r="BO892" s="346"/>
      <c r="BP892" s="346"/>
      <c r="BQ892" s="346"/>
    </row>
    <row r="893" ht="15.75" customHeight="1">
      <c r="A893" s="346"/>
      <c r="B893" s="346"/>
      <c r="C893" s="346"/>
      <c r="D893" s="346"/>
      <c r="E893" s="346"/>
      <c r="F893" s="346"/>
      <c r="G893" s="346"/>
      <c r="H893" s="346"/>
      <c r="I893" s="346"/>
      <c r="J893" s="346"/>
      <c r="K893" s="346"/>
      <c r="L893" s="346"/>
      <c r="M893" s="346"/>
      <c r="N893" s="346"/>
      <c r="O893" s="346"/>
      <c r="P893" s="346"/>
      <c r="Q893" s="346"/>
      <c r="R893" s="346"/>
      <c r="S893" s="346"/>
      <c r="T893" s="346"/>
      <c r="U893" s="346"/>
      <c r="V893" s="346"/>
      <c r="W893" s="346"/>
      <c r="X893" s="346"/>
      <c r="Y893" s="346"/>
      <c r="Z893" s="346"/>
      <c r="AA893" s="346"/>
      <c r="AB893" s="346"/>
      <c r="AC893" s="346"/>
      <c r="AD893" s="346"/>
      <c r="AE893" s="346"/>
      <c r="AF893" s="346"/>
      <c r="AG893" s="346"/>
      <c r="AH893" s="346"/>
      <c r="AI893" s="346"/>
      <c r="AJ893" s="346"/>
      <c r="AK893" s="346"/>
      <c r="AL893" s="346"/>
      <c r="AM893" s="346"/>
      <c r="AN893" s="346"/>
      <c r="AO893" s="346"/>
      <c r="AP893" s="346"/>
      <c r="AQ893" s="346"/>
      <c r="AR893" s="346"/>
      <c r="AS893" s="346"/>
      <c r="AT893" s="346"/>
      <c r="AU893" s="346"/>
      <c r="AV893" s="346"/>
      <c r="AW893" s="346"/>
      <c r="AX893" s="346"/>
      <c r="AY893" s="346"/>
      <c r="AZ893" s="346"/>
      <c r="BA893" s="346"/>
      <c r="BB893" s="346"/>
      <c r="BC893" s="346"/>
      <c r="BD893" s="346"/>
      <c r="BE893" s="346"/>
      <c r="BF893" s="346"/>
      <c r="BG893" s="346"/>
      <c r="BH893" s="346"/>
      <c r="BI893" s="346"/>
      <c r="BJ893" s="346"/>
      <c r="BK893" s="346"/>
      <c r="BL893" s="346"/>
      <c r="BM893" s="346"/>
      <c r="BN893" s="346"/>
      <c r="BO893" s="346"/>
      <c r="BP893" s="346"/>
      <c r="BQ893" s="346"/>
    </row>
    <row r="894" ht="15.75" customHeight="1">
      <c r="A894" s="346"/>
      <c r="B894" s="346"/>
      <c r="C894" s="346"/>
      <c r="D894" s="346"/>
      <c r="E894" s="346"/>
      <c r="F894" s="346"/>
      <c r="G894" s="346"/>
      <c r="H894" s="346"/>
      <c r="I894" s="346"/>
      <c r="J894" s="346"/>
      <c r="K894" s="346"/>
      <c r="L894" s="346"/>
      <c r="M894" s="346"/>
      <c r="N894" s="346"/>
      <c r="O894" s="346"/>
      <c r="P894" s="346"/>
      <c r="Q894" s="346"/>
      <c r="R894" s="346"/>
      <c r="S894" s="346"/>
      <c r="T894" s="346"/>
      <c r="U894" s="346"/>
      <c r="V894" s="346"/>
      <c r="W894" s="346"/>
      <c r="X894" s="346"/>
      <c r="Y894" s="346"/>
      <c r="Z894" s="346"/>
      <c r="AA894" s="346"/>
      <c r="AB894" s="346"/>
      <c r="AC894" s="346"/>
      <c r="AD894" s="346"/>
      <c r="AE894" s="346"/>
      <c r="AF894" s="346"/>
      <c r="AG894" s="346"/>
      <c r="AH894" s="346"/>
      <c r="AI894" s="346"/>
      <c r="AJ894" s="346"/>
      <c r="AK894" s="346"/>
      <c r="AL894" s="346"/>
      <c r="AM894" s="346"/>
      <c r="AN894" s="346"/>
      <c r="AO894" s="346"/>
      <c r="AP894" s="346"/>
      <c r="AQ894" s="346"/>
      <c r="AR894" s="346"/>
      <c r="AS894" s="346"/>
      <c r="AT894" s="346"/>
      <c r="AU894" s="346"/>
      <c r="AV894" s="346"/>
      <c r="AW894" s="346"/>
      <c r="AX894" s="346"/>
      <c r="AY894" s="346"/>
      <c r="AZ894" s="346"/>
      <c r="BA894" s="346"/>
      <c r="BB894" s="346"/>
      <c r="BC894" s="346"/>
      <c r="BD894" s="346"/>
      <c r="BE894" s="346"/>
      <c r="BF894" s="346"/>
      <c r="BG894" s="346"/>
      <c r="BH894" s="346"/>
      <c r="BI894" s="346"/>
      <c r="BJ894" s="346"/>
      <c r="BK894" s="346"/>
      <c r="BL894" s="346"/>
      <c r="BM894" s="346"/>
      <c r="BN894" s="346"/>
      <c r="BO894" s="346"/>
      <c r="BP894" s="346"/>
      <c r="BQ894" s="346"/>
    </row>
    <row r="895" ht="15.75" customHeight="1">
      <c r="A895" s="346"/>
      <c r="B895" s="346"/>
      <c r="C895" s="346"/>
      <c r="D895" s="346"/>
      <c r="E895" s="346"/>
      <c r="F895" s="346"/>
      <c r="G895" s="346"/>
      <c r="H895" s="346"/>
      <c r="I895" s="346"/>
      <c r="J895" s="346"/>
      <c r="K895" s="346"/>
      <c r="L895" s="346"/>
      <c r="M895" s="346"/>
      <c r="N895" s="346"/>
      <c r="O895" s="346"/>
      <c r="P895" s="346"/>
      <c r="Q895" s="346"/>
      <c r="R895" s="346"/>
      <c r="S895" s="346"/>
      <c r="T895" s="346"/>
      <c r="U895" s="346"/>
      <c r="V895" s="346"/>
      <c r="W895" s="346"/>
      <c r="X895" s="346"/>
      <c r="Y895" s="346"/>
      <c r="Z895" s="346"/>
      <c r="AA895" s="346"/>
      <c r="AB895" s="346"/>
      <c r="AC895" s="346"/>
      <c r="AD895" s="346"/>
      <c r="AE895" s="346"/>
      <c r="AF895" s="346"/>
      <c r="AG895" s="346"/>
      <c r="AH895" s="346"/>
      <c r="AI895" s="346"/>
      <c r="AJ895" s="346"/>
      <c r="AK895" s="346"/>
      <c r="AL895" s="346"/>
      <c r="AM895" s="346"/>
      <c r="AN895" s="346"/>
      <c r="AO895" s="346"/>
      <c r="AP895" s="346"/>
      <c r="AQ895" s="346"/>
      <c r="AR895" s="346"/>
      <c r="AS895" s="346"/>
      <c r="AT895" s="346"/>
      <c r="AU895" s="346"/>
      <c r="AV895" s="346"/>
      <c r="AW895" s="346"/>
      <c r="AX895" s="346"/>
      <c r="AY895" s="346"/>
      <c r="AZ895" s="346"/>
      <c r="BA895" s="346"/>
      <c r="BB895" s="346"/>
      <c r="BC895" s="346"/>
      <c r="BD895" s="346"/>
      <c r="BE895" s="346"/>
      <c r="BF895" s="346"/>
      <c r="BG895" s="346"/>
      <c r="BH895" s="346"/>
      <c r="BI895" s="346"/>
      <c r="BJ895" s="346"/>
      <c r="BK895" s="346"/>
      <c r="BL895" s="346"/>
      <c r="BM895" s="346"/>
      <c r="BN895" s="346"/>
      <c r="BO895" s="346"/>
      <c r="BP895" s="346"/>
      <c r="BQ895" s="346"/>
    </row>
    <row r="896" ht="15.75" customHeight="1">
      <c r="A896" s="346"/>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c r="AA896" s="346"/>
      <c r="AB896" s="346"/>
      <c r="AC896" s="346"/>
      <c r="AD896" s="346"/>
      <c r="AE896" s="346"/>
      <c r="AF896" s="346"/>
      <c r="AG896" s="346"/>
      <c r="AH896" s="346"/>
      <c r="AI896" s="346"/>
      <c r="AJ896" s="346"/>
      <c r="AK896" s="346"/>
      <c r="AL896" s="346"/>
      <c r="AM896" s="346"/>
      <c r="AN896" s="346"/>
      <c r="AO896" s="346"/>
      <c r="AP896" s="346"/>
      <c r="AQ896" s="346"/>
      <c r="AR896" s="346"/>
      <c r="AS896" s="346"/>
      <c r="AT896" s="346"/>
      <c r="AU896" s="346"/>
      <c r="AV896" s="346"/>
      <c r="AW896" s="346"/>
      <c r="AX896" s="346"/>
      <c r="AY896" s="346"/>
      <c r="AZ896" s="346"/>
      <c r="BA896" s="346"/>
      <c r="BB896" s="346"/>
      <c r="BC896" s="346"/>
      <c r="BD896" s="346"/>
      <c r="BE896" s="346"/>
      <c r="BF896" s="346"/>
      <c r="BG896" s="346"/>
      <c r="BH896" s="346"/>
      <c r="BI896" s="346"/>
      <c r="BJ896" s="346"/>
      <c r="BK896" s="346"/>
      <c r="BL896" s="346"/>
      <c r="BM896" s="346"/>
      <c r="BN896" s="346"/>
      <c r="BO896" s="346"/>
      <c r="BP896" s="346"/>
      <c r="BQ896" s="346"/>
    </row>
    <row r="897" ht="15.75" customHeight="1">
      <c r="A897" s="346"/>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c r="Y897" s="346"/>
      <c r="Z897" s="346"/>
      <c r="AA897" s="346"/>
      <c r="AB897" s="346"/>
      <c r="AC897" s="346"/>
      <c r="AD897" s="346"/>
      <c r="AE897" s="346"/>
      <c r="AF897" s="346"/>
      <c r="AG897" s="346"/>
      <c r="AH897" s="346"/>
      <c r="AI897" s="346"/>
      <c r="AJ897" s="346"/>
      <c r="AK897" s="346"/>
      <c r="AL897" s="346"/>
      <c r="AM897" s="346"/>
      <c r="AN897" s="346"/>
      <c r="AO897" s="346"/>
      <c r="AP897" s="346"/>
      <c r="AQ897" s="346"/>
      <c r="AR897" s="346"/>
      <c r="AS897" s="346"/>
      <c r="AT897" s="346"/>
      <c r="AU897" s="346"/>
      <c r="AV897" s="346"/>
      <c r="AW897" s="346"/>
      <c r="AX897" s="346"/>
      <c r="AY897" s="346"/>
      <c r="AZ897" s="346"/>
      <c r="BA897" s="346"/>
      <c r="BB897" s="346"/>
      <c r="BC897" s="346"/>
      <c r="BD897" s="346"/>
      <c r="BE897" s="346"/>
      <c r="BF897" s="346"/>
      <c r="BG897" s="346"/>
      <c r="BH897" s="346"/>
      <c r="BI897" s="346"/>
      <c r="BJ897" s="346"/>
      <c r="BK897" s="346"/>
      <c r="BL897" s="346"/>
      <c r="BM897" s="346"/>
      <c r="BN897" s="346"/>
      <c r="BO897" s="346"/>
      <c r="BP897" s="346"/>
      <c r="BQ897" s="346"/>
    </row>
    <row r="898" ht="15.75" customHeight="1">
      <c r="A898" s="346"/>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c r="Y898" s="346"/>
      <c r="Z898" s="346"/>
      <c r="AA898" s="346"/>
      <c r="AB898" s="346"/>
      <c r="AC898" s="346"/>
      <c r="AD898" s="346"/>
      <c r="AE898" s="346"/>
      <c r="AF898" s="346"/>
      <c r="AG898" s="346"/>
      <c r="AH898" s="346"/>
      <c r="AI898" s="346"/>
      <c r="AJ898" s="346"/>
      <c r="AK898" s="346"/>
      <c r="AL898" s="346"/>
      <c r="AM898" s="346"/>
      <c r="AN898" s="346"/>
      <c r="AO898" s="346"/>
      <c r="AP898" s="346"/>
      <c r="AQ898" s="346"/>
      <c r="AR898" s="346"/>
      <c r="AS898" s="346"/>
      <c r="AT898" s="346"/>
      <c r="AU898" s="346"/>
      <c r="AV898" s="346"/>
      <c r="AW898" s="346"/>
      <c r="AX898" s="346"/>
      <c r="AY898" s="346"/>
      <c r="AZ898" s="346"/>
      <c r="BA898" s="346"/>
      <c r="BB898" s="346"/>
      <c r="BC898" s="346"/>
      <c r="BD898" s="346"/>
      <c r="BE898" s="346"/>
      <c r="BF898" s="346"/>
      <c r="BG898" s="346"/>
      <c r="BH898" s="346"/>
      <c r="BI898" s="346"/>
      <c r="BJ898" s="346"/>
      <c r="BK898" s="346"/>
      <c r="BL898" s="346"/>
      <c r="BM898" s="346"/>
      <c r="BN898" s="346"/>
      <c r="BO898" s="346"/>
      <c r="BP898" s="346"/>
      <c r="BQ898" s="346"/>
    </row>
    <row r="899" ht="15.75" customHeight="1">
      <c r="A899" s="346"/>
      <c r="B899" s="346"/>
      <c r="C899" s="346"/>
      <c r="D899" s="346"/>
      <c r="E899" s="346"/>
      <c r="F899" s="346"/>
      <c r="G899" s="346"/>
      <c r="H899" s="346"/>
      <c r="I899" s="346"/>
      <c r="J899" s="346"/>
      <c r="K899" s="346"/>
      <c r="L899" s="346"/>
      <c r="M899" s="346"/>
      <c r="N899" s="346"/>
      <c r="O899" s="346"/>
      <c r="P899" s="346"/>
      <c r="Q899" s="346"/>
      <c r="R899" s="346"/>
      <c r="S899" s="346"/>
      <c r="T899" s="346"/>
      <c r="U899" s="346"/>
      <c r="V899" s="346"/>
      <c r="W899" s="346"/>
      <c r="X899" s="346"/>
      <c r="Y899" s="346"/>
      <c r="Z899" s="346"/>
      <c r="AA899" s="346"/>
      <c r="AB899" s="346"/>
      <c r="AC899" s="346"/>
      <c r="AD899" s="346"/>
      <c r="AE899" s="346"/>
      <c r="AF899" s="346"/>
      <c r="AG899" s="346"/>
      <c r="AH899" s="346"/>
      <c r="AI899" s="346"/>
      <c r="AJ899" s="346"/>
      <c r="AK899" s="346"/>
      <c r="AL899" s="346"/>
      <c r="AM899" s="346"/>
      <c r="AN899" s="346"/>
      <c r="AO899" s="346"/>
      <c r="AP899" s="346"/>
      <c r="AQ899" s="346"/>
      <c r="AR899" s="346"/>
      <c r="AS899" s="346"/>
      <c r="AT899" s="346"/>
      <c r="AU899" s="346"/>
      <c r="AV899" s="346"/>
      <c r="AW899" s="346"/>
      <c r="AX899" s="346"/>
      <c r="AY899" s="346"/>
      <c r="AZ899" s="346"/>
      <c r="BA899" s="346"/>
      <c r="BB899" s="346"/>
      <c r="BC899" s="346"/>
      <c r="BD899" s="346"/>
      <c r="BE899" s="346"/>
      <c r="BF899" s="346"/>
      <c r="BG899" s="346"/>
      <c r="BH899" s="346"/>
      <c r="BI899" s="346"/>
      <c r="BJ899" s="346"/>
      <c r="BK899" s="346"/>
      <c r="BL899" s="346"/>
      <c r="BM899" s="346"/>
      <c r="BN899" s="346"/>
      <c r="BO899" s="346"/>
      <c r="BP899" s="346"/>
      <c r="BQ899" s="346"/>
    </row>
    <row r="900" ht="15.75" customHeight="1">
      <c r="A900" s="346"/>
      <c r="B900" s="346"/>
      <c r="C900" s="346"/>
      <c r="D900" s="346"/>
      <c r="E900" s="346"/>
      <c r="F900" s="346"/>
      <c r="G900" s="346"/>
      <c r="H900" s="346"/>
      <c r="I900" s="346"/>
      <c r="J900" s="346"/>
      <c r="K900" s="346"/>
      <c r="L900" s="346"/>
      <c r="M900" s="346"/>
      <c r="N900" s="346"/>
      <c r="O900" s="346"/>
      <c r="P900" s="346"/>
      <c r="Q900" s="346"/>
      <c r="R900" s="346"/>
      <c r="S900" s="346"/>
      <c r="T900" s="346"/>
      <c r="U900" s="346"/>
      <c r="V900" s="346"/>
      <c r="W900" s="346"/>
      <c r="X900" s="346"/>
      <c r="Y900" s="346"/>
      <c r="Z900" s="346"/>
      <c r="AA900" s="346"/>
      <c r="AB900" s="346"/>
      <c r="AC900" s="346"/>
      <c r="AD900" s="346"/>
      <c r="AE900" s="346"/>
      <c r="AF900" s="346"/>
      <c r="AG900" s="346"/>
      <c r="AH900" s="346"/>
      <c r="AI900" s="346"/>
      <c r="AJ900" s="346"/>
      <c r="AK900" s="346"/>
      <c r="AL900" s="346"/>
      <c r="AM900" s="346"/>
      <c r="AN900" s="346"/>
      <c r="AO900" s="346"/>
      <c r="AP900" s="346"/>
      <c r="AQ900" s="346"/>
      <c r="AR900" s="346"/>
      <c r="AS900" s="346"/>
      <c r="AT900" s="346"/>
      <c r="AU900" s="346"/>
      <c r="AV900" s="346"/>
      <c r="AW900" s="346"/>
      <c r="AX900" s="346"/>
      <c r="AY900" s="346"/>
      <c r="AZ900" s="346"/>
      <c r="BA900" s="346"/>
      <c r="BB900" s="346"/>
      <c r="BC900" s="346"/>
      <c r="BD900" s="346"/>
      <c r="BE900" s="346"/>
      <c r="BF900" s="346"/>
      <c r="BG900" s="346"/>
      <c r="BH900" s="346"/>
      <c r="BI900" s="346"/>
      <c r="BJ900" s="346"/>
      <c r="BK900" s="346"/>
      <c r="BL900" s="346"/>
      <c r="BM900" s="346"/>
      <c r="BN900" s="346"/>
      <c r="BO900" s="346"/>
      <c r="BP900" s="346"/>
      <c r="BQ900" s="346"/>
    </row>
    <row r="901" ht="15.75" customHeight="1">
      <c r="A901" s="346"/>
      <c r="B901" s="346"/>
      <c r="C901" s="346"/>
      <c r="D901" s="346"/>
      <c r="E901" s="346"/>
      <c r="F901" s="346"/>
      <c r="G901" s="346"/>
      <c r="H901" s="346"/>
      <c r="I901" s="346"/>
      <c r="J901" s="346"/>
      <c r="K901" s="346"/>
      <c r="L901" s="346"/>
      <c r="M901" s="346"/>
      <c r="N901" s="346"/>
      <c r="O901" s="346"/>
      <c r="P901" s="346"/>
      <c r="Q901" s="346"/>
      <c r="R901" s="346"/>
      <c r="S901" s="346"/>
      <c r="T901" s="346"/>
      <c r="U901" s="346"/>
      <c r="V901" s="346"/>
      <c r="W901" s="346"/>
      <c r="X901" s="346"/>
      <c r="Y901" s="346"/>
      <c r="Z901" s="346"/>
      <c r="AA901" s="346"/>
      <c r="AB901" s="346"/>
      <c r="AC901" s="346"/>
      <c r="AD901" s="346"/>
      <c r="AE901" s="346"/>
      <c r="AF901" s="346"/>
      <c r="AG901" s="346"/>
      <c r="AH901" s="346"/>
      <c r="AI901" s="346"/>
      <c r="AJ901" s="346"/>
      <c r="AK901" s="346"/>
      <c r="AL901" s="346"/>
      <c r="AM901" s="346"/>
      <c r="AN901" s="346"/>
      <c r="AO901" s="346"/>
      <c r="AP901" s="346"/>
      <c r="AQ901" s="346"/>
      <c r="AR901" s="346"/>
      <c r="AS901" s="346"/>
      <c r="AT901" s="346"/>
      <c r="AU901" s="346"/>
      <c r="AV901" s="346"/>
      <c r="AW901" s="346"/>
      <c r="AX901" s="346"/>
      <c r="AY901" s="346"/>
      <c r="AZ901" s="346"/>
      <c r="BA901" s="346"/>
      <c r="BB901" s="346"/>
      <c r="BC901" s="346"/>
      <c r="BD901" s="346"/>
      <c r="BE901" s="346"/>
      <c r="BF901" s="346"/>
      <c r="BG901" s="346"/>
      <c r="BH901" s="346"/>
      <c r="BI901" s="346"/>
      <c r="BJ901" s="346"/>
      <c r="BK901" s="346"/>
      <c r="BL901" s="346"/>
      <c r="BM901" s="346"/>
      <c r="BN901" s="346"/>
      <c r="BO901" s="346"/>
      <c r="BP901" s="346"/>
      <c r="BQ901" s="346"/>
    </row>
    <row r="902" ht="15.75" customHeight="1">
      <c r="A902" s="346"/>
      <c r="B902" s="346"/>
      <c r="C902" s="346"/>
      <c r="D902" s="346"/>
      <c r="E902" s="346"/>
      <c r="F902" s="346"/>
      <c r="G902" s="346"/>
      <c r="H902" s="346"/>
      <c r="I902" s="346"/>
      <c r="J902" s="346"/>
      <c r="K902" s="346"/>
      <c r="L902" s="346"/>
      <c r="M902" s="346"/>
      <c r="N902" s="346"/>
      <c r="O902" s="346"/>
      <c r="P902" s="346"/>
      <c r="Q902" s="346"/>
      <c r="R902" s="346"/>
      <c r="S902" s="346"/>
      <c r="T902" s="346"/>
      <c r="U902" s="346"/>
      <c r="V902" s="346"/>
      <c r="W902" s="346"/>
      <c r="X902" s="346"/>
      <c r="Y902" s="346"/>
      <c r="Z902" s="346"/>
      <c r="AA902" s="346"/>
      <c r="AB902" s="346"/>
      <c r="AC902" s="346"/>
      <c r="AD902" s="346"/>
      <c r="AE902" s="346"/>
      <c r="AF902" s="346"/>
      <c r="AG902" s="346"/>
      <c r="AH902" s="346"/>
      <c r="AI902" s="346"/>
      <c r="AJ902" s="346"/>
      <c r="AK902" s="346"/>
      <c r="AL902" s="346"/>
      <c r="AM902" s="346"/>
      <c r="AN902" s="346"/>
      <c r="AO902" s="346"/>
      <c r="AP902" s="346"/>
      <c r="AQ902" s="346"/>
      <c r="AR902" s="346"/>
      <c r="AS902" s="346"/>
      <c r="AT902" s="346"/>
      <c r="AU902" s="346"/>
      <c r="AV902" s="346"/>
      <c r="AW902" s="346"/>
      <c r="AX902" s="346"/>
      <c r="AY902" s="346"/>
      <c r="AZ902" s="346"/>
      <c r="BA902" s="346"/>
      <c r="BB902" s="346"/>
      <c r="BC902" s="346"/>
      <c r="BD902" s="346"/>
      <c r="BE902" s="346"/>
      <c r="BF902" s="346"/>
      <c r="BG902" s="346"/>
      <c r="BH902" s="346"/>
      <c r="BI902" s="346"/>
      <c r="BJ902" s="346"/>
      <c r="BK902" s="346"/>
      <c r="BL902" s="346"/>
      <c r="BM902" s="346"/>
      <c r="BN902" s="346"/>
      <c r="BO902" s="346"/>
      <c r="BP902" s="346"/>
      <c r="BQ902" s="346"/>
    </row>
    <row r="903" ht="15.75" customHeight="1">
      <c r="A903" s="346"/>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c r="Y903" s="346"/>
      <c r="Z903" s="346"/>
      <c r="AA903" s="346"/>
      <c r="AB903" s="346"/>
      <c r="AC903" s="346"/>
      <c r="AD903" s="346"/>
      <c r="AE903" s="346"/>
      <c r="AF903" s="346"/>
      <c r="AG903" s="346"/>
      <c r="AH903" s="346"/>
      <c r="AI903" s="346"/>
      <c r="AJ903" s="346"/>
      <c r="AK903" s="346"/>
      <c r="AL903" s="346"/>
      <c r="AM903" s="346"/>
      <c r="AN903" s="346"/>
      <c r="AO903" s="346"/>
      <c r="AP903" s="346"/>
      <c r="AQ903" s="346"/>
      <c r="AR903" s="346"/>
      <c r="AS903" s="346"/>
      <c r="AT903" s="346"/>
      <c r="AU903" s="346"/>
      <c r="AV903" s="346"/>
      <c r="AW903" s="346"/>
      <c r="AX903" s="346"/>
      <c r="AY903" s="346"/>
      <c r="AZ903" s="346"/>
      <c r="BA903" s="346"/>
      <c r="BB903" s="346"/>
      <c r="BC903" s="346"/>
      <c r="BD903" s="346"/>
      <c r="BE903" s="346"/>
      <c r="BF903" s="346"/>
      <c r="BG903" s="346"/>
      <c r="BH903" s="346"/>
      <c r="BI903" s="346"/>
      <c r="BJ903" s="346"/>
      <c r="BK903" s="346"/>
      <c r="BL903" s="346"/>
      <c r="BM903" s="346"/>
      <c r="BN903" s="346"/>
      <c r="BO903" s="346"/>
      <c r="BP903" s="346"/>
      <c r="BQ903" s="346"/>
    </row>
    <row r="904" ht="15.75" customHeight="1">
      <c r="A904" s="346"/>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c r="Y904" s="346"/>
      <c r="Z904" s="346"/>
      <c r="AA904" s="346"/>
      <c r="AB904" s="346"/>
      <c r="AC904" s="346"/>
      <c r="AD904" s="346"/>
      <c r="AE904" s="346"/>
      <c r="AF904" s="346"/>
      <c r="AG904" s="346"/>
      <c r="AH904" s="346"/>
      <c r="AI904" s="346"/>
      <c r="AJ904" s="346"/>
      <c r="AK904" s="346"/>
      <c r="AL904" s="346"/>
      <c r="AM904" s="346"/>
      <c r="AN904" s="346"/>
      <c r="AO904" s="346"/>
      <c r="AP904" s="346"/>
      <c r="AQ904" s="346"/>
      <c r="AR904" s="346"/>
      <c r="AS904" s="346"/>
      <c r="AT904" s="346"/>
      <c r="AU904" s="346"/>
      <c r="AV904" s="346"/>
      <c r="AW904" s="346"/>
      <c r="AX904" s="346"/>
      <c r="AY904" s="346"/>
      <c r="AZ904" s="346"/>
      <c r="BA904" s="346"/>
      <c r="BB904" s="346"/>
      <c r="BC904" s="346"/>
      <c r="BD904" s="346"/>
      <c r="BE904" s="346"/>
      <c r="BF904" s="346"/>
      <c r="BG904" s="346"/>
      <c r="BH904" s="346"/>
      <c r="BI904" s="346"/>
      <c r="BJ904" s="346"/>
      <c r="BK904" s="346"/>
      <c r="BL904" s="346"/>
      <c r="BM904" s="346"/>
      <c r="BN904" s="346"/>
      <c r="BO904" s="346"/>
      <c r="BP904" s="346"/>
      <c r="BQ904" s="346"/>
    </row>
    <row r="905" ht="15.75" customHeight="1">
      <c r="A905" s="346"/>
      <c r="B905" s="346"/>
      <c r="C905" s="346"/>
      <c r="D905" s="346"/>
      <c r="E905" s="346"/>
      <c r="F905" s="346"/>
      <c r="G905" s="346"/>
      <c r="H905" s="346"/>
      <c r="I905" s="346"/>
      <c r="J905" s="346"/>
      <c r="K905" s="346"/>
      <c r="L905" s="346"/>
      <c r="M905" s="346"/>
      <c r="N905" s="346"/>
      <c r="O905" s="346"/>
      <c r="P905" s="346"/>
      <c r="Q905" s="346"/>
      <c r="R905" s="346"/>
      <c r="S905" s="346"/>
      <c r="T905" s="346"/>
      <c r="U905" s="346"/>
      <c r="V905" s="346"/>
      <c r="W905" s="346"/>
      <c r="X905" s="346"/>
      <c r="Y905" s="346"/>
      <c r="Z905" s="346"/>
      <c r="AA905" s="346"/>
      <c r="AB905" s="346"/>
      <c r="AC905" s="346"/>
      <c r="AD905" s="346"/>
      <c r="AE905" s="346"/>
      <c r="AF905" s="346"/>
      <c r="AG905" s="346"/>
      <c r="AH905" s="346"/>
      <c r="AI905" s="346"/>
      <c r="AJ905" s="346"/>
      <c r="AK905" s="346"/>
      <c r="AL905" s="346"/>
      <c r="AM905" s="346"/>
      <c r="AN905" s="346"/>
      <c r="AO905" s="346"/>
      <c r="AP905" s="346"/>
      <c r="AQ905" s="346"/>
      <c r="AR905" s="346"/>
      <c r="AS905" s="346"/>
      <c r="AT905" s="346"/>
      <c r="AU905" s="346"/>
      <c r="AV905" s="346"/>
      <c r="AW905" s="346"/>
      <c r="AX905" s="346"/>
      <c r="AY905" s="346"/>
      <c r="AZ905" s="346"/>
      <c r="BA905" s="346"/>
      <c r="BB905" s="346"/>
      <c r="BC905" s="346"/>
      <c r="BD905" s="346"/>
      <c r="BE905" s="346"/>
      <c r="BF905" s="346"/>
      <c r="BG905" s="346"/>
      <c r="BH905" s="346"/>
      <c r="BI905" s="346"/>
      <c r="BJ905" s="346"/>
      <c r="BK905" s="346"/>
      <c r="BL905" s="346"/>
      <c r="BM905" s="346"/>
      <c r="BN905" s="346"/>
      <c r="BO905" s="346"/>
      <c r="BP905" s="346"/>
      <c r="BQ905" s="346"/>
    </row>
    <row r="906" ht="15.75" customHeight="1">
      <c r="A906" s="346"/>
      <c r="B906" s="346"/>
      <c r="C906" s="346"/>
      <c r="D906" s="346"/>
      <c r="E906" s="346"/>
      <c r="F906" s="346"/>
      <c r="G906" s="346"/>
      <c r="H906" s="346"/>
      <c r="I906" s="346"/>
      <c r="J906" s="346"/>
      <c r="K906" s="346"/>
      <c r="L906" s="346"/>
      <c r="M906" s="346"/>
      <c r="N906" s="346"/>
      <c r="O906" s="346"/>
      <c r="P906" s="346"/>
      <c r="Q906" s="346"/>
      <c r="R906" s="346"/>
      <c r="S906" s="346"/>
      <c r="T906" s="346"/>
      <c r="U906" s="346"/>
      <c r="V906" s="346"/>
      <c r="W906" s="346"/>
      <c r="X906" s="346"/>
      <c r="Y906" s="346"/>
      <c r="Z906" s="346"/>
      <c r="AA906" s="346"/>
      <c r="AB906" s="346"/>
      <c r="AC906" s="346"/>
      <c r="AD906" s="346"/>
      <c r="AE906" s="346"/>
      <c r="AF906" s="346"/>
      <c r="AG906" s="346"/>
      <c r="AH906" s="346"/>
      <c r="AI906" s="346"/>
      <c r="AJ906" s="346"/>
      <c r="AK906" s="346"/>
      <c r="AL906" s="346"/>
      <c r="AM906" s="346"/>
      <c r="AN906" s="346"/>
      <c r="AO906" s="346"/>
      <c r="AP906" s="346"/>
      <c r="AQ906" s="346"/>
      <c r="AR906" s="346"/>
      <c r="AS906" s="346"/>
      <c r="AT906" s="346"/>
      <c r="AU906" s="346"/>
      <c r="AV906" s="346"/>
      <c r="AW906" s="346"/>
      <c r="AX906" s="346"/>
      <c r="AY906" s="346"/>
      <c r="AZ906" s="346"/>
      <c r="BA906" s="346"/>
      <c r="BB906" s="346"/>
      <c r="BC906" s="346"/>
      <c r="BD906" s="346"/>
      <c r="BE906" s="346"/>
      <c r="BF906" s="346"/>
      <c r="BG906" s="346"/>
      <c r="BH906" s="346"/>
      <c r="BI906" s="346"/>
      <c r="BJ906" s="346"/>
      <c r="BK906" s="346"/>
      <c r="BL906" s="346"/>
      <c r="BM906" s="346"/>
      <c r="BN906" s="346"/>
      <c r="BO906" s="346"/>
      <c r="BP906" s="346"/>
      <c r="BQ906" s="346"/>
    </row>
    <row r="907" ht="15.75" customHeight="1">
      <c r="A907" s="346"/>
      <c r="B907" s="346"/>
      <c r="C907" s="346"/>
      <c r="D907" s="346"/>
      <c r="E907" s="346"/>
      <c r="F907" s="346"/>
      <c r="G907" s="346"/>
      <c r="H907" s="346"/>
      <c r="I907" s="346"/>
      <c r="J907" s="346"/>
      <c r="K907" s="346"/>
      <c r="L907" s="346"/>
      <c r="M907" s="346"/>
      <c r="N907" s="346"/>
      <c r="O907" s="346"/>
      <c r="P907" s="346"/>
      <c r="Q907" s="346"/>
      <c r="R907" s="346"/>
      <c r="S907" s="346"/>
      <c r="T907" s="346"/>
      <c r="U907" s="346"/>
      <c r="V907" s="346"/>
      <c r="W907" s="346"/>
      <c r="X907" s="346"/>
      <c r="Y907" s="346"/>
      <c r="Z907" s="346"/>
      <c r="AA907" s="346"/>
      <c r="AB907" s="346"/>
      <c r="AC907" s="346"/>
      <c r="AD907" s="346"/>
      <c r="AE907" s="346"/>
      <c r="AF907" s="346"/>
      <c r="AG907" s="346"/>
      <c r="AH907" s="346"/>
      <c r="AI907" s="346"/>
      <c r="AJ907" s="346"/>
      <c r="AK907" s="346"/>
      <c r="AL907" s="346"/>
      <c r="AM907" s="346"/>
      <c r="AN907" s="346"/>
      <c r="AO907" s="346"/>
      <c r="AP907" s="346"/>
      <c r="AQ907" s="346"/>
      <c r="AR907" s="346"/>
      <c r="AS907" s="346"/>
      <c r="AT907" s="346"/>
      <c r="AU907" s="346"/>
      <c r="AV907" s="346"/>
      <c r="AW907" s="346"/>
      <c r="AX907" s="346"/>
      <c r="AY907" s="346"/>
      <c r="AZ907" s="346"/>
      <c r="BA907" s="346"/>
      <c r="BB907" s="346"/>
      <c r="BC907" s="346"/>
      <c r="BD907" s="346"/>
      <c r="BE907" s="346"/>
      <c r="BF907" s="346"/>
      <c r="BG907" s="346"/>
      <c r="BH907" s="346"/>
      <c r="BI907" s="346"/>
      <c r="BJ907" s="346"/>
      <c r="BK907" s="346"/>
      <c r="BL907" s="346"/>
      <c r="BM907" s="346"/>
      <c r="BN907" s="346"/>
      <c r="BO907" s="346"/>
      <c r="BP907" s="346"/>
      <c r="BQ907" s="346"/>
    </row>
    <row r="908" ht="15.75" customHeight="1">
      <c r="A908" s="346"/>
      <c r="B908" s="346"/>
      <c r="C908" s="346"/>
      <c r="D908" s="346"/>
      <c r="E908" s="346"/>
      <c r="F908" s="346"/>
      <c r="G908" s="346"/>
      <c r="H908" s="346"/>
      <c r="I908" s="346"/>
      <c r="J908" s="346"/>
      <c r="K908" s="346"/>
      <c r="L908" s="346"/>
      <c r="M908" s="346"/>
      <c r="N908" s="346"/>
      <c r="O908" s="346"/>
      <c r="P908" s="346"/>
      <c r="Q908" s="346"/>
      <c r="R908" s="346"/>
      <c r="S908" s="346"/>
      <c r="T908" s="346"/>
      <c r="U908" s="346"/>
      <c r="V908" s="346"/>
      <c r="W908" s="346"/>
      <c r="X908" s="346"/>
      <c r="Y908" s="346"/>
      <c r="Z908" s="346"/>
      <c r="AA908" s="346"/>
      <c r="AB908" s="346"/>
      <c r="AC908" s="346"/>
      <c r="AD908" s="346"/>
      <c r="AE908" s="346"/>
      <c r="AF908" s="346"/>
      <c r="AG908" s="346"/>
      <c r="AH908" s="346"/>
      <c r="AI908" s="346"/>
      <c r="AJ908" s="346"/>
      <c r="AK908" s="346"/>
      <c r="AL908" s="346"/>
      <c r="AM908" s="346"/>
      <c r="AN908" s="346"/>
      <c r="AO908" s="346"/>
      <c r="AP908" s="346"/>
      <c r="AQ908" s="346"/>
      <c r="AR908" s="346"/>
      <c r="AS908" s="346"/>
      <c r="AT908" s="346"/>
      <c r="AU908" s="346"/>
      <c r="AV908" s="346"/>
      <c r="AW908" s="346"/>
      <c r="AX908" s="346"/>
      <c r="AY908" s="346"/>
      <c r="AZ908" s="346"/>
      <c r="BA908" s="346"/>
      <c r="BB908" s="346"/>
      <c r="BC908" s="346"/>
      <c r="BD908" s="346"/>
      <c r="BE908" s="346"/>
      <c r="BF908" s="346"/>
      <c r="BG908" s="346"/>
      <c r="BH908" s="346"/>
      <c r="BI908" s="346"/>
      <c r="BJ908" s="346"/>
      <c r="BK908" s="346"/>
      <c r="BL908" s="346"/>
      <c r="BM908" s="346"/>
      <c r="BN908" s="346"/>
      <c r="BO908" s="346"/>
      <c r="BP908" s="346"/>
      <c r="BQ908" s="346"/>
    </row>
    <row r="909" ht="15.75" customHeight="1">
      <c r="A909" s="346"/>
      <c r="B909" s="346"/>
      <c r="C909" s="346"/>
      <c r="D909" s="346"/>
      <c r="E909" s="346"/>
      <c r="F909" s="346"/>
      <c r="G909" s="346"/>
      <c r="H909" s="346"/>
      <c r="I909" s="346"/>
      <c r="J909" s="346"/>
      <c r="K909" s="346"/>
      <c r="L909" s="346"/>
      <c r="M909" s="346"/>
      <c r="N909" s="346"/>
      <c r="O909" s="346"/>
      <c r="P909" s="346"/>
      <c r="Q909" s="346"/>
      <c r="R909" s="346"/>
      <c r="S909" s="346"/>
      <c r="T909" s="346"/>
      <c r="U909" s="346"/>
      <c r="V909" s="346"/>
      <c r="W909" s="346"/>
      <c r="X909" s="346"/>
      <c r="Y909" s="346"/>
      <c r="Z909" s="346"/>
      <c r="AA909" s="346"/>
      <c r="AB909" s="346"/>
      <c r="AC909" s="346"/>
      <c r="AD909" s="346"/>
      <c r="AE909" s="346"/>
      <c r="AF909" s="346"/>
      <c r="AG909" s="346"/>
      <c r="AH909" s="346"/>
      <c r="AI909" s="346"/>
      <c r="AJ909" s="346"/>
      <c r="AK909" s="346"/>
      <c r="AL909" s="346"/>
      <c r="AM909" s="346"/>
      <c r="AN909" s="346"/>
      <c r="AO909" s="346"/>
      <c r="AP909" s="346"/>
      <c r="AQ909" s="346"/>
      <c r="AR909" s="346"/>
      <c r="AS909" s="346"/>
      <c r="AT909" s="346"/>
      <c r="AU909" s="346"/>
      <c r="AV909" s="346"/>
      <c r="AW909" s="346"/>
      <c r="AX909" s="346"/>
      <c r="AY909" s="346"/>
      <c r="AZ909" s="346"/>
      <c r="BA909" s="346"/>
      <c r="BB909" s="346"/>
      <c r="BC909" s="346"/>
      <c r="BD909" s="346"/>
      <c r="BE909" s="346"/>
      <c r="BF909" s="346"/>
      <c r="BG909" s="346"/>
      <c r="BH909" s="346"/>
      <c r="BI909" s="346"/>
      <c r="BJ909" s="346"/>
      <c r="BK909" s="346"/>
      <c r="BL909" s="346"/>
      <c r="BM909" s="346"/>
      <c r="BN909" s="346"/>
      <c r="BO909" s="346"/>
      <c r="BP909" s="346"/>
      <c r="BQ909" s="346"/>
    </row>
    <row r="910" ht="15.75" customHeight="1">
      <c r="A910" s="346"/>
      <c r="B910" s="346"/>
      <c r="C910" s="346"/>
      <c r="D910" s="346"/>
      <c r="E910" s="346"/>
      <c r="F910" s="346"/>
      <c r="G910" s="346"/>
      <c r="H910" s="346"/>
      <c r="I910" s="346"/>
      <c r="J910" s="346"/>
      <c r="K910" s="346"/>
      <c r="L910" s="346"/>
      <c r="M910" s="346"/>
      <c r="N910" s="346"/>
      <c r="O910" s="346"/>
      <c r="P910" s="346"/>
      <c r="Q910" s="346"/>
      <c r="R910" s="346"/>
      <c r="S910" s="346"/>
      <c r="T910" s="346"/>
      <c r="U910" s="346"/>
      <c r="V910" s="346"/>
      <c r="W910" s="346"/>
      <c r="X910" s="346"/>
      <c r="Y910" s="346"/>
      <c r="Z910" s="346"/>
      <c r="AA910" s="346"/>
      <c r="AB910" s="346"/>
      <c r="AC910" s="346"/>
      <c r="AD910" s="346"/>
      <c r="AE910" s="346"/>
      <c r="AF910" s="346"/>
      <c r="AG910" s="346"/>
      <c r="AH910" s="346"/>
      <c r="AI910" s="346"/>
      <c r="AJ910" s="346"/>
      <c r="AK910" s="346"/>
      <c r="AL910" s="346"/>
      <c r="AM910" s="346"/>
      <c r="AN910" s="346"/>
      <c r="AO910" s="346"/>
      <c r="AP910" s="346"/>
      <c r="AQ910" s="346"/>
      <c r="AR910" s="346"/>
      <c r="AS910" s="346"/>
      <c r="AT910" s="346"/>
      <c r="AU910" s="346"/>
      <c r="AV910" s="346"/>
      <c r="AW910" s="346"/>
      <c r="AX910" s="346"/>
      <c r="AY910" s="346"/>
      <c r="AZ910" s="346"/>
      <c r="BA910" s="346"/>
      <c r="BB910" s="346"/>
      <c r="BC910" s="346"/>
      <c r="BD910" s="346"/>
      <c r="BE910" s="346"/>
      <c r="BF910" s="346"/>
      <c r="BG910" s="346"/>
      <c r="BH910" s="346"/>
      <c r="BI910" s="346"/>
      <c r="BJ910" s="346"/>
      <c r="BK910" s="346"/>
      <c r="BL910" s="346"/>
      <c r="BM910" s="346"/>
      <c r="BN910" s="346"/>
      <c r="BO910" s="346"/>
      <c r="BP910" s="346"/>
      <c r="BQ910" s="346"/>
    </row>
    <row r="911" ht="15.75" customHeight="1">
      <c r="A911" s="346"/>
      <c r="B911" s="346"/>
      <c r="C911" s="346"/>
      <c r="D911" s="346"/>
      <c r="E911" s="346"/>
      <c r="F911" s="346"/>
      <c r="G911" s="346"/>
      <c r="H911" s="346"/>
      <c r="I911" s="346"/>
      <c r="J911" s="346"/>
      <c r="K911" s="346"/>
      <c r="L911" s="346"/>
      <c r="M911" s="346"/>
      <c r="N911" s="346"/>
      <c r="O911" s="346"/>
      <c r="P911" s="346"/>
      <c r="Q911" s="346"/>
      <c r="R911" s="346"/>
      <c r="S911" s="346"/>
      <c r="T911" s="346"/>
      <c r="U911" s="346"/>
      <c r="V911" s="346"/>
      <c r="W911" s="346"/>
      <c r="X911" s="346"/>
      <c r="Y911" s="346"/>
      <c r="Z911" s="346"/>
      <c r="AA911" s="346"/>
      <c r="AB911" s="346"/>
      <c r="AC911" s="346"/>
      <c r="AD911" s="346"/>
      <c r="AE911" s="346"/>
      <c r="AF911" s="346"/>
      <c r="AG911" s="346"/>
      <c r="AH911" s="346"/>
      <c r="AI911" s="346"/>
      <c r="AJ911" s="346"/>
      <c r="AK911" s="346"/>
      <c r="AL911" s="346"/>
      <c r="AM911" s="346"/>
      <c r="AN911" s="346"/>
      <c r="AO911" s="346"/>
      <c r="AP911" s="346"/>
      <c r="AQ911" s="346"/>
      <c r="AR911" s="346"/>
      <c r="AS911" s="346"/>
      <c r="AT911" s="346"/>
      <c r="AU911" s="346"/>
      <c r="AV911" s="346"/>
      <c r="AW911" s="346"/>
      <c r="AX911" s="346"/>
      <c r="AY911" s="346"/>
      <c r="AZ911" s="346"/>
      <c r="BA911" s="346"/>
      <c r="BB911" s="346"/>
      <c r="BC911" s="346"/>
      <c r="BD911" s="346"/>
      <c r="BE911" s="346"/>
      <c r="BF911" s="346"/>
      <c r="BG911" s="346"/>
      <c r="BH911" s="346"/>
      <c r="BI911" s="346"/>
      <c r="BJ911" s="346"/>
      <c r="BK911" s="346"/>
      <c r="BL911" s="346"/>
      <c r="BM911" s="346"/>
      <c r="BN911" s="346"/>
      <c r="BO911" s="346"/>
      <c r="BP911" s="346"/>
      <c r="BQ911" s="346"/>
    </row>
    <row r="912" ht="15.75" customHeight="1">
      <c r="A912" s="346"/>
      <c r="B912" s="346"/>
      <c r="C912" s="346"/>
      <c r="D912" s="346"/>
      <c r="E912" s="346"/>
      <c r="F912" s="346"/>
      <c r="G912" s="346"/>
      <c r="H912" s="346"/>
      <c r="I912" s="346"/>
      <c r="J912" s="346"/>
      <c r="K912" s="346"/>
      <c r="L912" s="346"/>
      <c r="M912" s="346"/>
      <c r="N912" s="346"/>
      <c r="O912" s="346"/>
      <c r="P912" s="346"/>
      <c r="Q912" s="346"/>
      <c r="R912" s="346"/>
      <c r="S912" s="346"/>
      <c r="T912" s="346"/>
      <c r="U912" s="346"/>
      <c r="V912" s="346"/>
      <c r="W912" s="346"/>
      <c r="X912" s="346"/>
      <c r="Y912" s="346"/>
      <c r="Z912" s="346"/>
      <c r="AA912" s="346"/>
      <c r="AB912" s="346"/>
      <c r="AC912" s="346"/>
      <c r="AD912" s="346"/>
      <c r="AE912" s="346"/>
      <c r="AF912" s="346"/>
      <c r="AG912" s="346"/>
      <c r="AH912" s="346"/>
      <c r="AI912" s="346"/>
      <c r="AJ912" s="346"/>
      <c r="AK912" s="346"/>
      <c r="AL912" s="346"/>
      <c r="AM912" s="346"/>
      <c r="AN912" s="346"/>
      <c r="AO912" s="346"/>
      <c r="AP912" s="346"/>
      <c r="AQ912" s="346"/>
      <c r="AR912" s="346"/>
      <c r="AS912" s="346"/>
      <c r="AT912" s="346"/>
      <c r="AU912" s="346"/>
      <c r="AV912" s="346"/>
      <c r="AW912" s="346"/>
      <c r="AX912" s="346"/>
      <c r="AY912" s="346"/>
      <c r="AZ912" s="346"/>
      <c r="BA912" s="346"/>
      <c r="BB912" s="346"/>
      <c r="BC912" s="346"/>
      <c r="BD912" s="346"/>
      <c r="BE912" s="346"/>
      <c r="BF912" s="346"/>
      <c r="BG912" s="346"/>
      <c r="BH912" s="346"/>
      <c r="BI912" s="346"/>
      <c r="BJ912" s="346"/>
      <c r="BK912" s="346"/>
      <c r="BL912" s="346"/>
      <c r="BM912" s="346"/>
      <c r="BN912" s="346"/>
      <c r="BO912" s="346"/>
      <c r="BP912" s="346"/>
      <c r="BQ912" s="346"/>
    </row>
    <row r="913" ht="15.75" customHeight="1">
      <c r="A913" s="346"/>
      <c r="B913" s="346"/>
      <c r="C913" s="346"/>
      <c r="D913" s="346"/>
      <c r="E913" s="346"/>
      <c r="F913" s="346"/>
      <c r="G913" s="346"/>
      <c r="H913" s="346"/>
      <c r="I913" s="346"/>
      <c r="J913" s="346"/>
      <c r="K913" s="346"/>
      <c r="L913" s="346"/>
      <c r="M913" s="346"/>
      <c r="N913" s="346"/>
      <c r="O913" s="346"/>
      <c r="P913" s="346"/>
      <c r="Q913" s="346"/>
      <c r="R913" s="346"/>
      <c r="S913" s="346"/>
      <c r="T913" s="346"/>
      <c r="U913" s="346"/>
      <c r="V913" s="346"/>
      <c r="W913" s="346"/>
      <c r="X913" s="346"/>
      <c r="Y913" s="346"/>
      <c r="Z913" s="346"/>
      <c r="AA913" s="346"/>
      <c r="AB913" s="346"/>
      <c r="AC913" s="346"/>
      <c r="AD913" s="346"/>
      <c r="AE913" s="346"/>
      <c r="AF913" s="346"/>
      <c r="AG913" s="346"/>
      <c r="AH913" s="346"/>
      <c r="AI913" s="346"/>
      <c r="AJ913" s="346"/>
      <c r="AK913" s="346"/>
      <c r="AL913" s="346"/>
      <c r="AM913" s="346"/>
      <c r="AN913" s="346"/>
      <c r="AO913" s="346"/>
      <c r="AP913" s="346"/>
      <c r="AQ913" s="346"/>
      <c r="AR913" s="346"/>
      <c r="AS913" s="346"/>
      <c r="AT913" s="346"/>
      <c r="AU913" s="346"/>
      <c r="AV913" s="346"/>
      <c r="AW913" s="346"/>
      <c r="AX913" s="346"/>
      <c r="AY913" s="346"/>
      <c r="AZ913" s="346"/>
      <c r="BA913" s="346"/>
      <c r="BB913" s="346"/>
      <c r="BC913" s="346"/>
      <c r="BD913" s="346"/>
      <c r="BE913" s="346"/>
      <c r="BF913" s="346"/>
      <c r="BG913" s="346"/>
      <c r="BH913" s="346"/>
      <c r="BI913" s="346"/>
      <c r="BJ913" s="346"/>
      <c r="BK913" s="346"/>
      <c r="BL913" s="346"/>
      <c r="BM913" s="346"/>
      <c r="BN913" s="346"/>
      <c r="BO913" s="346"/>
      <c r="BP913" s="346"/>
      <c r="BQ913" s="346"/>
    </row>
    <row r="914" ht="15.75" customHeight="1">
      <c r="A914" s="346"/>
      <c r="B914" s="346"/>
      <c r="C914" s="346"/>
      <c r="D914" s="346"/>
      <c r="E914" s="346"/>
      <c r="F914" s="346"/>
      <c r="G914" s="346"/>
      <c r="H914" s="346"/>
      <c r="I914" s="346"/>
      <c r="J914" s="346"/>
      <c r="K914" s="346"/>
      <c r="L914" s="346"/>
      <c r="M914" s="346"/>
      <c r="N914" s="346"/>
      <c r="O914" s="346"/>
      <c r="P914" s="346"/>
      <c r="Q914" s="346"/>
      <c r="R914" s="346"/>
      <c r="S914" s="346"/>
      <c r="T914" s="346"/>
      <c r="U914" s="346"/>
      <c r="V914" s="346"/>
      <c r="W914" s="346"/>
      <c r="X914" s="346"/>
      <c r="Y914" s="346"/>
      <c r="Z914" s="346"/>
      <c r="AA914" s="346"/>
      <c r="AB914" s="346"/>
      <c r="AC914" s="346"/>
      <c r="AD914" s="346"/>
      <c r="AE914" s="346"/>
      <c r="AF914" s="346"/>
      <c r="AG914" s="346"/>
      <c r="AH914" s="346"/>
      <c r="AI914" s="346"/>
      <c r="AJ914" s="346"/>
      <c r="AK914" s="346"/>
      <c r="AL914" s="346"/>
      <c r="AM914" s="346"/>
      <c r="AN914" s="346"/>
      <c r="AO914" s="346"/>
      <c r="AP914" s="346"/>
      <c r="AQ914" s="346"/>
      <c r="AR914" s="346"/>
      <c r="AS914" s="346"/>
      <c r="AT914" s="346"/>
      <c r="AU914" s="346"/>
      <c r="AV914" s="346"/>
      <c r="AW914" s="346"/>
      <c r="AX914" s="346"/>
      <c r="AY914" s="346"/>
      <c r="AZ914" s="346"/>
      <c r="BA914" s="346"/>
      <c r="BB914" s="346"/>
      <c r="BC914" s="346"/>
      <c r="BD914" s="346"/>
      <c r="BE914" s="346"/>
      <c r="BF914" s="346"/>
      <c r="BG914" s="346"/>
      <c r="BH914" s="346"/>
      <c r="BI914" s="346"/>
      <c r="BJ914" s="346"/>
      <c r="BK914" s="346"/>
      <c r="BL914" s="346"/>
      <c r="BM914" s="346"/>
      <c r="BN914" s="346"/>
      <c r="BO914" s="346"/>
      <c r="BP914" s="346"/>
      <c r="BQ914" s="346"/>
    </row>
    <row r="915" ht="15.75" customHeight="1">
      <c r="A915" s="346"/>
      <c r="B915" s="346"/>
      <c r="C915" s="346"/>
      <c r="D915" s="346"/>
      <c r="E915" s="346"/>
      <c r="F915" s="346"/>
      <c r="G915" s="346"/>
      <c r="H915" s="346"/>
      <c r="I915" s="346"/>
      <c r="J915" s="346"/>
      <c r="K915" s="346"/>
      <c r="L915" s="346"/>
      <c r="M915" s="346"/>
      <c r="N915" s="346"/>
      <c r="O915" s="346"/>
      <c r="P915" s="346"/>
      <c r="Q915" s="346"/>
      <c r="R915" s="346"/>
      <c r="S915" s="346"/>
      <c r="T915" s="346"/>
      <c r="U915" s="346"/>
      <c r="V915" s="346"/>
      <c r="W915" s="346"/>
      <c r="X915" s="346"/>
      <c r="Y915" s="346"/>
      <c r="Z915" s="346"/>
      <c r="AA915" s="346"/>
      <c r="AB915" s="346"/>
      <c r="AC915" s="346"/>
      <c r="AD915" s="346"/>
      <c r="AE915" s="346"/>
      <c r="AF915" s="346"/>
      <c r="AG915" s="346"/>
      <c r="AH915" s="346"/>
      <c r="AI915" s="346"/>
      <c r="AJ915" s="346"/>
      <c r="AK915" s="346"/>
      <c r="AL915" s="346"/>
      <c r="AM915" s="346"/>
      <c r="AN915" s="346"/>
      <c r="AO915" s="346"/>
      <c r="AP915" s="346"/>
      <c r="AQ915" s="346"/>
      <c r="AR915" s="346"/>
      <c r="AS915" s="346"/>
      <c r="AT915" s="346"/>
      <c r="AU915" s="346"/>
      <c r="AV915" s="346"/>
      <c r="AW915" s="346"/>
      <c r="AX915" s="346"/>
      <c r="AY915" s="346"/>
      <c r="AZ915" s="346"/>
      <c r="BA915" s="346"/>
      <c r="BB915" s="346"/>
      <c r="BC915" s="346"/>
      <c r="BD915" s="346"/>
      <c r="BE915" s="346"/>
      <c r="BF915" s="346"/>
      <c r="BG915" s="346"/>
      <c r="BH915" s="346"/>
      <c r="BI915" s="346"/>
      <c r="BJ915" s="346"/>
      <c r="BK915" s="346"/>
      <c r="BL915" s="346"/>
      <c r="BM915" s="346"/>
      <c r="BN915" s="346"/>
      <c r="BO915" s="346"/>
      <c r="BP915" s="346"/>
      <c r="BQ915" s="346"/>
    </row>
    <row r="916" ht="15.75" customHeight="1">
      <c r="A916" s="346"/>
      <c r="B916" s="346"/>
      <c r="C916" s="346"/>
      <c r="D916" s="346"/>
      <c r="E916" s="346"/>
      <c r="F916" s="346"/>
      <c r="G916" s="346"/>
      <c r="H916" s="346"/>
      <c r="I916" s="346"/>
      <c r="J916" s="346"/>
      <c r="K916" s="346"/>
      <c r="L916" s="346"/>
      <c r="M916" s="346"/>
      <c r="N916" s="346"/>
      <c r="O916" s="346"/>
      <c r="P916" s="346"/>
      <c r="Q916" s="346"/>
      <c r="R916" s="346"/>
      <c r="S916" s="346"/>
      <c r="T916" s="346"/>
      <c r="U916" s="346"/>
      <c r="V916" s="346"/>
      <c r="W916" s="346"/>
      <c r="X916" s="346"/>
      <c r="Y916" s="346"/>
      <c r="Z916" s="346"/>
      <c r="AA916" s="346"/>
      <c r="AB916" s="346"/>
      <c r="AC916" s="346"/>
      <c r="AD916" s="346"/>
      <c r="AE916" s="346"/>
      <c r="AF916" s="346"/>
      <c r="AG916" s="346"/>
      <c r="AH916" s="346"/>
      <c r="AI916" s="346"/>
      <c r="AJ916" s="346"/>
      <c r="AK916" s="346"/>
      <c r="AL916" s="346"/>
      <c r="AM916" s="346"/>
      <c r="AN916" s="346"/>
      <c r="AO916" s="346"/>
      <c r="AP916" s="346"/>
      <c r="AQ916" s="346"/>
      <c r="AR916" s="346"/>
      <c r="AS916" s="346"/>
      <c r="AT916" s="346"/>
      <c r="AU916" s="346"/>
      <c r="AV916" s="346"/>
      <c r="AW916" s="346"/>
      <c r="AX916" s="346"/>
      <c r="AY916" s="346"/>
      <c r="AZ916" s="346"/>
      <c r="BA916" s="346"/>
      <c r="BB916" s="346"/>
      <c r="BC916" s="346"/>
      <c r="BD916" s="346"/>
      <c r="BE916" s="346"/>
      <c r="BF916" s="346"/>
      <c r="BG916" s="346"/>
      <c r="BH916" s="346"/>
      <c r="BI916" s="346"/>
      <c r="BJ916" s="346"/>
      <c r="BK916" s="346"/>
      <c r="BL916" s="346"/>
      <c r="BM916" s="346"/>
      <c r="BN916" s="346"/>
      <c r="BO916" s="346"/>
      <c r="BP916" s="346"/>
      <c r="BQ916" s="346"/>
    </row>
    <row r="917" ht="15.75" customHeight="1">
      <c r="A917" s="346"/>
      <c r="B917" s="346"/>
      <c r="C917" s="346"/>
      <c r="D917" s="346"/>
      <c r="E917" s="346"/>
      <c r="F917" s="346"/>
      <c r="G917" s="346"/>
      <c r="H917" s="346"/>
      <c r="I917" s="346"/>
      <c r="J917" s="346"/>
      <c r="K917" s="346"/>
      <c r="L917" s="346"/>
      <c r="M917" s="346"/>
      <c r="N917" s="346"/>
      <c r="O917" s="346"/>
      <c r="P917" s="346"/>
      <c r="Q917" s="346"/>
      <c r="R917" s="346"/>
      <c r="S917" s="346"/>
      <c r="T917" s="346"/>
      <c r="U917" s="346"/>
      <c r="V917" s="346"/>
      <c r="W917" s="346"/>
      <c r="X917" s="346"/>
      <c r="Y917" s="346"/>
      <c r="Z917" s="346"/>
      <c r="AA917" s="346"/>
      <c r="AB917" s="346"/>
      <c r="AC917" s="346"/>
      <c r="AD917" s="346"/>
      <c r="AE917" s="346"/>
      <c r="AF917" s="346"/>
      <c r="AG917" s="346"/>
      <c r="AH917" s="346"/>
      <c r="AI917" s="346"/>
      <c r="AJ917" s="346"/>
      <c r="AK917" s="346"/>
      <c r="AL917" s="346"/>
      <c r="AM917" s="346"/>
      <c r="AN917" s="346"/>
      <c r="AO917" s="346"/>
      <c r="AP917" s="346"/>
      <c r="AQ917" s="346"/>
      <c r="AR917" s="346"/>
      <c r="AS917" s="346"/>
      <c r="AT917" s="346"/>
      <c r="AU917" s="346"/>
      <c r="AV917" s="346"/>
      <c r="AW917" s="346"/>
      <c r="AX917" s="346"/>
      <c r="AY917" s="346"/>
      <c r="AZ917" s="346"/>
      <c r="BA917" s="346"/>
      <c r="BB917" s="346"/>
      <c r="BC917" s="346"/>
      <c r="BD917" s="346"/>
      <c r="BE917" s="346"/>
      <c r="BF917" s="346"/>
      <c r="BG917" s="346"/>
      <c r="BH917" s="346"/>
      <c r="BI917" s="346"/>
      <c r="BJ917" s="346"/>
      <c r="BK917" s="346"/>
      <c r="BL917" s="346"/>
      <c r="BM917" s="346"/>
      <c r="BN917" s="346"/>
      <c r="BO917" s="346"/>
      <c r="BP917" s="346"/>
      <c r="BQ917" s="346"/>
    </row>
    <row r="918" ht="15.75" customHeight="1">
      <c r="A918" s="346"/>
      <c r="B918" s="346"/>
      <c r="C918" s="346"/>
      <c r="D918" s="346"/>
      <c r="E918" s="346"/>
      <c r="F918" s="346"/>
      <c r="G918" s="346"/>
      <c r="H918" s="346"/>
      <c r="I918" s="346"/>
      <c r="J918" s="346"/>
      <c r="K918" s="346"/>
      <c r="L918" s="346"/>
      <c r="M918" s="346"/>
      <c r="N918" s="346"/>
      <c r="O918" s="346"/>
      <c r="P918" s="346"/>
      <c r="Q918" s="346"/>
      <c r="R918" s="346"/>
      <c r="S918" s="346"/>
      <c r="T918" s="346"/>
      <c r="U918" s="346"/>
      <c r="V918" s="346"/>
      <c r="W918" s="346"/>
      <c r="X918" s="346"/>
      <c r="Y918" s="346"/>
      <c r="Z918" s="346"/>
      <c r="AA918" s="346"/>
      <c r="AB918" s="346"/>
      <c r="AC918" s="346"/>
      <c r="AD918" s="346"/>
      <c r="AE918" s="346"/>
      <c r="AF918" s="346"/>
      <c r="AG918" s="346"/>
      <c r="AH918" s="346"/>
      <c r="AI918" s="346"/>
      <c r="AJ918" s="346"/>
      <c r="AK918" s="346"/>
      <c r="AL918" s="346"/>
      <c r="AM918" s="346"/>
      <c r="AN918" s="346"/>
      <c r="AO918" s="346"/>
      <c r="AP918" s="346"/>
      <c r="AQ918" s="346"/>
      <c r="AR918" s="346"/>
      <c r="AS918" s="346"/>
      <c r="AT918" s="346"/>
      <c r="AU918" s="346"/>
      <c r="AV918" s="346"/>
      <c r="AW918" s="346"/>
      <c r="AX918" s="346"/>
      <c r="AY918" s="346"/>
      <c r="AZ918" s="346"/>
      <c r="BA918" s="346"/>
      <c r="BB918" s="346"/>
      <c r="BC918" s="346"/>
      <c r="BD918" s="346"/>
      <c r="BE918" s="346"/>
      <c r="BF918" s="346"/>
      <c r="BG918" s="346"/>
      <c r="BH918" s="346"/>
      <c r="BI918" s="346"/>
      <c r="BJ918" s="346"/>
      <c r="BK918" s="346"/>
      <c r="BL918" s="346"/>
      <c r="BM918" s="346"/>
      <c r="BN918" s="346"/>
      <c r="BO918" s="346"/>
      <c r="BP918" s="346"/>
      <c r="BQ918" s="346"/>
    </row>
    <row r="919" ht="15.75" customHeight="1">
      <c r="A919" s="346"/>
      <c r="B919" s="346"/>
      <c r="C919" s="346"/>
      <c r="D919" s="346"/>
      <c r="E919" s="346"/>
      <c r="F919" s="346"/>
      <c r="G919" s="346"/>
      <c r="H919" s="346"/>
      <c r="I919" s="346"/>
      <c r="J919" s="346"/>
      <c r="K919" s="346"/>
      <c r="L919" s="346"/>
      <c r="M919" s="346"/>
      <c r="N919" s="346"/>
      <c r="O919" s="346"/>
      <c r="P919" s="346"/>
      <c r="Q919" s="346"/>
      <c r="R919" s="346"/>
      <c r="S919" s="346"/>
      <c r="T919" s="346"/>
      <c r="U919" s="346"/>
      <c r="V919" s="346"/>
      <c r="W919" s="346"/>
      <c r="X919" s="346"/>
      <c r="Y919" s="346"/>
      <c r="Z919" s="346"/>
      <c r="AA919" s="346"/>
      <c r="AB919" s="346"/>
      <c r="AC919" s="346"/>
      <c r="AD919" s="346"/>
      <c r="AE919" s="346"/>
      <c r="AF919" s="346"/>
      <c r="AG919" s="346"/>
      <c r="AH919" s="346"/>
      <c r="AI919" s="346"/>
      <c r="AJ919" s="346"/>
      <c r="AK919" s="346"/>
      <c r="AL919" s="346"/>
      <c r="AM919" s="346"/>
      <c r="AN919" s="346"/>
      <c r="AO919" s="346"/>
      <c r="AP919" s="346"/>
      <c r="AQ919" s="346"/>
      <c r="AR919" s="346"/>
      <c r="AS919" s="346"/>
      <c r="AT919" s="346"/>
      <c r="AU919" s="346"/>
      <c r="AV919" s="346"/>
      <c r="AW919" s="346"/>
      <c r="AX919" s="346"/>
      <c r="AY919" s="346"/>
      <c r="AZ919" s="346"/>
      <c r="BA919" s="346"/>
      <c r="BB919" s="346"/>
      <c r="BC919" s="346"/>
      <c r="BD919" s="346"/>
      <c r="BE919" s="346"/>
      <c r="BF919" s="346"/>
      <c r="BG919" s="346"/>
      <c r="BH919" s="346"/>
      <c r="BI919" s="346"/>
      <c r="BJ919" s="346"/>
      <c r="BK919" s="346"/>
      <c r="BL919" s="346"/>
      <c r="BM919" s="346"/>
      <c r="BN919" s="346"/>
      <c r="BO919" s="346"/>
      <c r="BP919" s="346"/>
      <c r="BQ919" s="346"/>
    </row>
    <row r="920" ht="15.75" customHeight="1">
      <c r="A920" s="346"/>
      <c r="B920" s="346"/>
      <c r="C920" s="346"/>
      <c r="D920" s="346"/>
      <c r="E920" s="346"/>
      <c r="F920" s="346"/>
      <c r="G920" s="346"/>
      <c r="H920" s="346"/>
      <c r="I920" s="346"/>
      <c r="J920" s="346"/>
      <c r="K920" s="346"/>
      <c r="L920" s="346"/>
      <c r="M920" s="346"/>
      <c r="N920" s="346"/>
      <c r="O920" s="346"/>
      <c r="P920" s="346"/>
      <c r="Q920" s="346"/>
      <c r="R920" s="346"/>
      <c r="S920" s="346"/>
      <c r="T920" s="346"/>
      <c r="U920" s="346"/>
      <c r="V920" s="346"/>
      <c r="W920" s="346"/>
      <c r="X920" s="346"/>
      <c r="Y920" s="346"/>
      <c r="Z920" s="346"/>
      <c r="AA920" s="346"/>
      <c r="AB920" s="346"/>
      <c r="AC920" s="346"/>
      <c r="AD920" s="346"/>
      <c r="AE920" s="346"/>
      <c r="AF920" s="346"/>
      <c r="AG920" s="346"/>
      <c r="AH920" s="346"/>
      <c r="AI920" s="346"/>
      <c r="AJ920" s="346"/>
      <c r="AK920" s="346"/>
      <c r="AL920" s="346"/>
      <c r="AM920" s="346"/>
      <c r="AN920" s="346"/>
      <c r="AO920" s="346"/>
      <c r="AP920" s="346"/>
      <c r="AQ920" s="346"/>
      <c r="AR920" s="346"/>
      <c r="AS920" s="346"/>
      <c r="AT920" s="346"/>
      <c r="AU920" s="346"/>
      <c r="AV920" s="346"/>
      <c r="AW920" s="346"/>
      <c r="AX920" s="346"/>
      <c r="AY920" s="346"/>
      <c r="AZ920" s="346"/>
      <c r="BA920" s="346"/>
      <c r="BB920" s="346"/>
      <c r="BC920" s="346"/>
      <c r="BD920" s="346"/>
      <c r="BE920" s="346"/>
      <c r="BF920" s="346"/>
      <c r="BG920" s="346"/>
      <c r="BH920" s="346"/>
      <c r="BI920" s="346"/>
      <c r="BJ920" s="346"/>
      <c r="BK920" s="346"/>
      <c r="BL920" s="346"/>
      <c r="BM920" s="346"/>
      <c r="BN920" s="346"/>
      <c r="BO920" s="346"/>
      <c r="BP920" s="346"/>
      <c r="BQ920" s="346"/>
    </row>
    <row r="921" ht="15.75" customHeight="1">
      <c r="A921" s="346"/>
      <c r="B921" s="346"/>
      <c r="C921" s="346"/>
      <c r="D921" s="346"/>
      <c r="E921" s="346"/>
      <c r="F921" s="346"/>
      <c r="G921" s="346"/>
      <c r="H921" s="346"/>
      <c r="I921" s="346"/>
      <c r="J921" s="346"/>
      <c r="K921" s="346"/>
      <c r="L921" s="346"/>
      <c r="M921" s="346"/>
      <c r="N921" s="346"/>
      <c r="O921" s="346"/>
      <c r="P921" s="346"/>
      <c r="Q921" s="346"/>
      <c r="R921" s="346"/>
      <c r="S921" s="346"/>
      <c r="T921" s="346"/>
      <c r="U921" s="346"/>
      <c r="V921" s="346"/>
      <c r="W921" s="346"/>
      <c r="X921" s="346"/>
      <c r="Y921" s="346"/>
      <c r="Z921" s="346"/>
      <c r="AA921" s="346"/>
      <c r="AB921" s="346"/>
      <c r="AC921" s="346"/>
      <c r="AD921" s="346"/>
      <c r="AE921" s="346"/>
      <c r="AF921" s="346"/>
      <c r="AG921" s="346"/>
      <c r="AH921" s="346"/>
      <c r="AI921" s="346"/>
      <c r="AJ921" s="346"/>
      <c r="AK921" s="346"/>
      <c r="AL921" s="346"/>
      <c r="AM921" s="346"/>
      <c r="AN921" s="346"/>
      <c r="AO921" s="346"/>
      <c r="AP921" s="346"/>
      <c r="AQ921" s="346"/>
      <c r="AR921" s="346"/>
      <c r="AS921" s="346"/>
      <c r="AT921" s="346"/>
      <c r="AU921" s="346"/>
      <c r="AV921" s="346"/>
      <c r="AW921" s="346"/>
      <c r="AX921" s="346"/>
      <c r="AY921" s="346"/>
      <c r="AZ921" s="346"/>
      <c r="BA921" s="346"/>
      <c r="BB921" s="346"/>
      <c r="BC921" s="346"/>
      <c r="BD921" s="346"/>
      <c r="BE921" s="346"/>
      <c r="BF921" s="346"/>
      <c r="BG921" s="346"/>
      <c r="BH921" s="346"/>
      <c r="BI921" s="346"/>
      <c r="BJ921" s="346"/>
      <c r="BK921" s="346"/>
      <c r="BL921" s="346"/>
      <c r="BM921" s="346"/>
      <c r="BN921" s="346"/>
      <c r="BO921" s="346"/>
      <c r="BP921" s="346"/>
      <c r="BQ921" s="346"/>
    </row>
    <row r="922" ht="15.75" customHeight="1">
      <c r="A922" s="346"/>
      <c r="B922" s="346"/>
      <c r="C922" s="346"/>
      <c r="D922" s="346"/>
      <c r="E922" s="346"/>
      <c r="F922" s="346"/>
      <c r="G922" s="346"/>
      <c r="H922" s="346"/>
      <c r="I922" s="346"/>
      <c r="J922" s="346"/>
      <c r="K922" s="346"/>
      <c r="L922" s="346"/>
      <c r="M922" s="346"/>
      <c r="N922" s="346"/>
      <c r="O922" s="346"/>
      <c r="P922" s="346"/>
      <c r="Q922" s="346"/>
      <c r="R922" s="346"/>
      <c r="S922" s="346"/>
      <c r="T922" s="346"/>
      <c r="U922" s="346"/>
      <c r="V922" s="346"/>
      <c r="W922" s="346"/>
      <c r="X922" s="346"/>
      <c r="Y922" s="346"/>
      <c r="Z922" s="346"/>
      <c r="AA922" s="346"/>
      <c r="AB922" s="346"/>
      <c r="AC922" s="346"/>
      <c r="AD922" s="346"/>
      <c r="AE922" s="346"/>
      <c r="AF922" s="346"/>
      <c r="AG922" s="346"/>
      <c r="AH922" s="346"/>
      <c r="AI922" s="346"/>
      <c r="AJ922" s="346"/>
      <c r="AK922" s="346"/>
      <c r="AL922" s="346"/>
      <c r="AM922" s="346"/>
      <c r="AN922" s="346"/>
      <c r="AO922" s="346"/>
      <c r="AP922" s="346"/>
      <c r="AQ922" s="346"/>
      <c r="AR922" s="346"/>
      <c r="AS922" s="346"/>
      <c r="AT922" s="346"/>
      <c r="AU922" s="346"/>
      <c r="AV922" s="346"/>
      <c r="AW922" s="346"/>
      <c r="AX922" s="346"/>
      <c r="AY922" s="346"/>
      <c r="AZ922" s="346"/>
      <c r="BA922" s="346"/>
      <c r="BB922" s="346"/>
      <c r="BC922" s="346"/>
      <c r="BD922" s="346"/>
      <c r="BE922" s="346"/>
      <c r="BF922" s="346"/>
      <c r="BG922" s="346"/>
      <c r="BH922" s="346"/>
      <c r="BI922" s="346"/>
      <c r="BJ922" s="346"/>
      <c r="BK922" s="346"/>
      <c r="BL922" s="346"/>
      <c r="BM922" s="346"/>
      <c r="BN922" s="346"/>
      <c r="BO922" s="346"/>
      <c r="BP922" s="346"/>
      <c r="BQ922" s="346"/>
    </row>
    <row r="923" ht="15.75" customHeight="1">
      <c r="A923" s="346"/>
      <c r="B923" s="346"/>
      <c r="C923" s="346"/>
      <c r="D923" s="346"/>
      <c r="E923" s="346"/>
      <c r="F923" s="346"/>
      <c r="G923" s="346"/>
      <c r="H923" s="346"/>
      <c r="I923" s="346"/>
      <c r="J923" s="346"/>
      <c r="K923" s="346"/>
      <c r="L923" s="346"/>
      <c r="M923" s="346"/>
      <c r="N923" s="346"/>
      <c r="O923" s="346"/>
      <c r="P923" s="346"/>
      <c r="Q923" s="346"/>
      <c r="R923" s="346"/>
      <c r="S923" s="346"/>
      <c r="T923" s="346"/>
      <c r="U923" s="346"/>
      <c r="V923" s="346"/>
      <c r="W923" s="346"/>
      <c r="X923" s="346"/>
      <c r="Y923" s="346"/>
      <c r="Z923" s="346"/>
      <c r="AA923" s="346"/>
      <c r="AB923" s="346"/>
      <c r="AC923" s="346"/>
      <c r="AD923" s="346"/>
      <c r="AE923" s="346"/>
      <c r="AF923" s="346"/>
      <c r="AG923" s="346"/>
      <c r="AH923" s="346"/>
      <c r="AI923" s="346"/>
      <c r="AJ923" s="346"/>
      <c r="AK923" s="346"/>
      <c r="AL923" s="346"/>
      <c r="AM923" s="346"/>
      <c r="AN923" s="346"/>
      <c r="AO923" s="346"/>
      <c r="AP923" s="346"/>
      <c r="AQ923" s="346"/>
      <c r="AR923" s="346"/>
      <c r="AS923" s="346"/>
      <c r="AT923" s="346"/>
      <c r="AU923" s="346"/>
      <c r="AV923" s="346"/>
      <c r="AW923" s="346"/>
      <c r="AX923" s="346"/>
      <c r="AY923" s="346"/>
      <c r="AZ923" s="346"/>
      <c r="BA923" s="346"/>
      <c r="BB923" s="346"/>
      <c r="BC923" s="346"/>
      <c r="BD923" s="346"/>
      <c r="BE923" s="346"/>
      <c r="BF923" s="346"/>
      <c r="BG923" s="346"/>
      <c r="BH923" s="346"/>
      <c r="BI923" s="346"/>
      <c r="BJ923" s="346"/>
      <c r="BK923" s="346"/>
      <c r="BL923" s="346"/>
      <c r="BM923" s="346"/>
      <c r="BN923" s="346"/>
      <c r="BO923" s="346"/>
      <c r="BP923" s="346"/>
      <c r="BQ923" s="346"/>
    </row>
    <row r="924" ht="15.75" customHeight="1">
      <c r="A924" s="346"/>
      <c r="B924" s="346"/>
      <c r="C924" s="346"/>
      <c r="D924" s="346"/>
      <c r="E924" s="346"/>
      <c r="F924" s="346"/>
      <c r="G924" s="346"/>
      <c r="H924" s="346"/>
      <c r="I924" s="346"/>
      <c r="J924" s="346"/>
      <c r="K924" s="346"/>
      <c r="L924" s="346"/>
      <c r="M924" s="346"/>
      <c r="N924" s="346"/>
      <c r="O924" s="346"/>
      <c r="P924" s="346"/>
      <c r="Q924" s="346"/>
      <c r="R924" s="346"/>
      <c r="S924" s="346"/>
      <c r="T924" s="346"/>
      <c r="U924" s="346"/>
      <c r="V924" s="346"/>
      <c r="W924" s="346"/>
      <c r="X924" s="346"/>
      <c r="Y924" s="346"/>
      <c r="Z924" s="346"/>
      <c r="AA924" s="346"/>
      <c r="AB924" s="346"/>
      <c r="AC924" s="346"/>
      <c r="AD924" s="346"/>
      <c r="AE924" s="346"/>
      <c r="AF924" s="346"/>
      <c r="AG924" s="346"/>
      <c r="AH924" s="346"/>
      <c r="AI924" s="346"/>
      <c r="AJ924" s="346"/>
      <c r="AK924" s="346"/>
      <c r="AL924" s="346"/>
      <c r="AM924" s="346"/>
      <c r="AN924" s="346"/>
      <c r="AO924" s="346"/>
      <c r="AP924" s="346"/>
      <c r="AQ924" s="346"/>
      <c r="AR924" s="346"/>
      <c r="AS924" s="346"/>
      <c r="AT924" s="346"/>
      <c r="AU924" s="346"/>
      <c r="AV924" s="346"/>
      <c r="AW924" s="346"/>
      <c r="AX924" s="346"/>
      <c r="AY924" s="346"/>
      <c r="AZ924" s="346"/>
      <c r="BA924" s="346"/>
      <c r="BB924" s="346"/>
      <c r="BC924" s="346"/>
      <c r="BD924" s="346"/>
      <c r="BE924" s="346"/>
      <c r="BF924" s="346"/>
      <c r="BG924" s="346"/>
      <c r="BH924" s="346"/>
      <c r="BI924" s="346"/>
      <c r="BJ924" s="346"/>
      <c r="BK924" s="346"/>
      <c r="BL924" s="346"/>
      <c r="BM924" s="346"/>
      <c r="BN924" s="346"/>
      <c r="BO924" s="346"/>
      <c r="BP924" s="346"/>
      <c r="BQ924" s="346"/>
    </row>
    <row r="925" ht="15.75" customHeight="1">
      <c r="A925" s="346"/>
      <c r="B925" s="346"/>
      <c r="C925" s="346"/>
      <c r="D925" s="346"/>
      <c r="E925" s="346"/>
      <c r="F925" s="346"/>
      <c r="G925" s="346"/>
      <c r="H925" s="346"/>
      <c r="I925" s="346"/>
      <c r="J925" s="346"/>
      <c r="K925" s="346"/>
      <c r="L925" s="346"/>
      <c r="M925" s="346"/>
      <c r="N925" s="346"/>
      <c r="O925" s="346"/>
      <c r="P925" s="346"/>
      <c r="Q925" s="346"/>
      <c r="R925" s="346"/>
      <c r="S925" s="346"/>
      <c r="T925" s="346"/>
      <c r="U925" s="346"/>
      <c r="V925" s="346"/>
      <c r="W925" s="346"/>
      <c r="X925" s="346"/>
      <c r="Y925" s="346"/>
      <c r="Z925" s="346"/>
      <c r="AA925" s="346"/>
      <c r="AB925" s="346"/>
      <c r="AC925" s="346"/>
      <c r="AD925" s="346"/>
      <c r="AE925" s="346"/>
      <c r="AF925" s="346"/>
      <c r="AG925" s="346"/>
      <c r="AH925" s="346"/>
      <c r="AI925" s="346"/>
      <c r="AJ925" s="346"/>
      <c r="AK925" s="346"/>
      <c r="AL925" s="346"/>
      <c r="AM925" s="346"/>
      <c r="AN925" s="346"/>
      <c r="AO925" s="346"/>
      <c r="AP925" s="346"/>
      <c r="AQ925" s="346"/>
      <c r="AR925" s="346"/>
      <c r="AS925" s="346"/>
      <c r="AT925" s="346"/>
      <c r="AU925" s="346"/>
      <c r="AV925" s="346"/>
      <c r="AW925" s="346"/>
      <c r="AX925" s="346"/>
      <c r="AY925" s="346"/>
      <c r="AZ925" s="346"/>
      <c r="BA925" s="346"/>
      <c r="BB925" s="346"/>
      <c r="BC925" s="346"/>
      <c r="BD925" s="346"/>
      <c r="BE925" s="346"/>
      <c r="BF925" s="346"/>
      <c r="BG925" s="346"/>
      <c r="BH925" s="346"/>
      <c r="BI925" s="346"/>
      <c r="BJ925" s="346"/>
      <c r="BK925" s="346"/>
      <c r="BL925" s="346"/>
      <c r="BM925" s="346"/>
      <c r="BN925" s="346"/>
      <c r="BO925" s="346"/>
      <c r="BP925" s="346"/>
      <c r="BQ925" s="346"/>
    </row>
    <row r="926" ht="15.75" customHeight="1">
      <c r="A926" s="346"/>
      <c r="B926" s="346"/>
      <c r="C926" s="346"/>
      <c r="D926" s="346"/>
      <c r="E926" s="346"/>
      <c r="F926" s="346"/>
      <c r="G926" s="346"/>
      <c r="H926" s="346"/>
      <c r="I926" s="346"/>
      <c r="J926" s="346"/>
      <c r="K926" s="346"/>
      <c r="L926" s="346"/>
      <c r="M926" s="346"/>
      <c r="N926" s="346"/>
      <c r="O926" s="346"/>
      <c r="P926" s="346"/>
      <c r="Q926" s="346"/>
      <c r="R926" s="346"/>
      <c r="S926" s="346"/>
      <c r="T926" s="346"/>
      <c r="U926" s="346"/>
      <c r="V926" s="346"/>
      <c r="W926" s="346"/>
      <c r="X926" s="346"/>
      <c r="Y926" s="346"/>
      <c r="Z926" s="346"/>
      <c r="AA926" s="346"/>
      <c r="AB926" s="346"/>
      <c r="AC926" s="346"/>
      <c r="AD926" s="346"/>
      <c r="AE926" s="346"/>
      <c r="AF926" s="346"/>
      <c r="AG926" s="346"/>
      <c r="AH926" s="346"/>
      <c r="AI926" s="346"/>
      <c r="AJ926" s="346"/>
      <c r="AK926" s="346"/>
      <c r="AL926" s="346"/>
      <c r="AM926" s="346"/>
      <c r="AN926" s="346"/>
      <c r="AO926" s="346"/>
      <c r="AP926" s="346"/>
      <c r="AQ926" s="346"/>
      <c r="AR926" s="346"/>
      <c r="AS926" s="346"/>
      <c r="AT926" s="346"/>
      <c r="AU926" s="346"/>
      <c r="AV926" s="346"/>
      <c r="AW926" s="346"/>
      <c r="AX926" s="346"/>
      <c r="AY926" s="346"/>
      <c r="AZ926" s="346"/>
      <c r="BA926" s="346"/>
      <c r="BB926" s="346"/>
      <c r="BC926" s="346"/>
      <c r="BD926" s="346"/>
      <c r="BE926" s="346"/>
      <c r="BF926" s="346"/>
      <c r="BG926" s="346"/>
      <c r="BH926" s="346"/>
      <c r="BI926" s="346"/>
      <c r="BJ926" s="346"/>
      <c r="BK926" s="346"/>
      <c r="BL926" s="346"/>
      <c r="BM926" s="346"/>
      <c r="BN926" s="346"/>
      <c r="BO926" s="346"/>
      <c r="BP926" s="346"/>
      <c r="BQ926" s="346"/>
    </row>
    <row r="927" ht="15.75" customHeight="1">
      <c r="A927" s="346"/>
      <c r="B927" s="346"/>
      <c r="C927" s="346"/>
      <c r="D927" s="346"/>
      <c r="E927" s="346"/>
      <c r="F927" s="346"/>
      <c r="G927" s="346"/>
      <c r="H927" s="346"/>
      <c r="I927" s="346"/>
      <c r="J927" s="346"/>
      <c r="K927" s="346"/>
      <c r="L927" s="346"/>
      <c r="M927" s="346"/>
      <c r="N927" s="346"/>
      <c r="O927" s="346"/>
      <c r="P927" s="346"/>
      <c r="Q927" s="346"/>
      <c r="R927" s="346"/>
      <c r="S927" s="346"/>
      <c r="T927" s="346"/>
      <c r="U927" s="346"/>
      <c r="V927" s="346"/>
      <c r="W927" s="346"/>
      <c r="X927" s="346"/>
      <c r="Y927" s="346"/>
      <c r="Z927" s="346"/>
      <c r="AA927" s="346"/>
      <c r="AB927" s="346"/>
      <c r="AC927" s="346"/>
      <c r="AD927" s="346"/>
      <c r="AE927" s="346"/>
      <c r="AF927" s="346"/>
      <c r="AG927" s="346"/>
      <c r="AH927" s="346"/>
      <c r="AI927" s="346"/>
      <c r="AJ927" s="346"/>
      <c r="AK927" s="346"/>
      <c r="AL927" s="346"/>
      <c r="AM927" s="346"/>
      <c r="AN927" s="346"/>
      <c r="AO927" s="346"/>
      <c r="AP927" s="346"/>
      <c r="AQ927" s="346"/>
      <c r="AR927" s="346"/>
      <c r="AS927" s="346"/>
      <c r="AT927" s="346"/>
      <c r="AU927" s="346"/>
      <c r="AV927" s="346"/>
      <c r="AW927" s="346"/>
      <c r="AX927" s="346"/>
      <c r="AY927" s="346"/>
      <c r="AZ927" s="346"/>
      <c r="BA927" s="346"/>
      <c r="BB927" s="346"/>
      <c r="BC927" s="346"/>
      <c r="BD927" s="346"/>
      <c r="BE927" s="346"/>
      <c r="BF927" s="346"/>
      <c r="BG927" s="346"/>
      <c r="BH927" s="346"/>
      <c r="BI927" s="346"/>
      <c r="BJ927" s="346"/>
      <c r="BK927" s="346"/>
      <c r="BL927" s="346"/>
      <c r="BM927" s="346"/>
      <c r="BN927" s="346"/>
      <c r="BO927" s="346"/>
      <c r="BP927" s="346"/>
      <c r="BQ927" s="346"/>
    </row>
    <row r="928" ht="15.75" customHeight="1">
      <c r="A928" s="346"/>
      <c r="B928" s="346"/>
      <c r="C928" s="346"/>
      <c r="D928" s="346"/>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c r="AA928" s="346"/>
      <c r="AB928" s="346"/>
      <c r="AC928" s="346"/>
      <c r="AD928" s="346"/>
      <c r="AE928" s="346"/>
      <c r="AF928" s="346"/>
      <c r="AG928" s="346"/>
      <c r="AH928" s="346"/>
      <c r="AI928" s="346"/>
      <c r="AJ928" s="346"/>
      <c r="AK928" s="346"/>
      <c r="AL928" s="346"/>
      <c r="AM928" s="346"/>
      <c r="AN928" s="346"/>
      <c r="AO928" s="346"/>
      <c r="AP928" s="346"/>
      <c r="AQ928" s="346"/>
      <c r="AR928" s="346"/>
      <c r="AS928" s="346"/>
      <c r="AT928" s="346"/>
      <c r="AU928" s="346"/>
      <c r="AV928" s="346"/>
      <c r="AW928" s="346"/>
      <c r="AX928" s="346"/>
      <c r="AY928" s="346"/>
      <c r="AZ928" s="346"/>
      <c r="BA928" s="346"/>
      <c r="BB928" s="346"/>
      <c r="BC928" s="346"/>
      <c r="BD928" s="346"/>
      <c r="BE928" s="346"/>
      <c r="BF928" s="346"/>
      <c r="BG928" s="346"/>
      <c r="BH928" s="346"/>
      <c r="BI928" s="346"/>
      <c r="BJ928" s="346"/>
      <c r="BK928" s="346"/>
      <c r="BL928" s="346"/>
      <c r="BM928" s="346"/>
      <c r="BN928" s="346"/>
      <c r="BO928" s="346"/>
      <c r="BP928" s="346"/>
      <c r="BQ928" s="346"/>
    </row>
    <row r="929" ht="15.75" customHeight="1">
      <c r="A929" s="346"/>
      <c r="B929" s="346"/>
      <c r="C929" s="346"/>
      <c r="D929" s="346"/>
      <c r="E929" s="346"/>
      <c r="F929" s="346"/>
      <c r="G929" s="346"/>
      <c r="H929" s="346"/>
      <c r="I929" s="346"/>
      <c r="J929" s="346"/>
      <c r="K929" s="346"/>
      <c r="L929" s="346"/>
      <c r="M929" s="346"/>
      <c r="N929" s="346"/>
      <c r="O929" s="346"/>
      <c r="P929" s="346"/>
      <c r="Q929" s="346"/>
      <c r="R929" s="346"/>
      <c r="S929" s="346"/>
      <c r="T929" s="346"/>
      <c r="U929" s="346"/>
      <c r="V929" s="346"/>
      <c r="W929" s="346"/>
      <c r="X929" s="346"/>
      <c r="Y929" s="346"/>
      <c r="Z929" s="346"/>
      <c r="AA929" s="346"/>
      <c r="AB929" s="346"/>
      <c r="AC929" s="346"/>
      <c r="AD929" s="346"/>
      <c r="AE929" s="346"/>
      <c r="AF929" s="346"/>
      <c r="AG929" s="346"/>
      <c r="AH929" s="346"/>
      <c r="AI929" s="346"/>
      <c r="AJ929" s="346"/>
      <c r="AK929" s="346"/>
      <c r="AL929" s="346"/>
      <c r="AM929" s="346"/>
      <c r="AN929" s="346"/>
      <c r="AO929" s="346"/>
      <c r="AP929" s="346"/>
      <c r="AQ929" s="346"/>
      <c r="AR929" s="346"/>
      <c r="AS929" s="346"/>
      <c r="AT929" s="346"/>
      <c r="AU929" s="346"/>
      <c r="AV929" s="346"/>
      <c r="AW929" s="346"/>
      <c r="AX929" s="346"/>
      <c r="AY929" s="346"/>
      <c r="AZ929" s="346"/>
      <c r="BA929" s="346"/>
      <c r="BB929" s="346"/>
      <c r="BC929" s="346"/>
      <c r="BD929" s="346"/>
      <c r="BE929" s="346"/>
      <c r="BF929" s="346"/>
      <c r="BG929" s="346"/>
      <c r="BH929" s="346"/>
      <c r="BI929" s="346"/>
      <c r="BJ929" s="346"/>
      <c r="BK929" s="346"/>
      <c r="BL929" s="346"/>
      <c r="BM929" s="346"/>
      <c r="BN929" s="346"/>
      <c r="BO929" s="346"/>
      <c r="BP929" s="346"/>
      <c r="BQ929" s="346"/>
    </row>
    <row r="930" ht="15.75" customHeight="1">
      <c r="A930" s="346"/>
      <c r="B930" s="346"/>
      <c r="C930" s="346"/>
      <c r="D930" s="346"/>
      <c r="E930" s="346"/>
      <c r="F930" s="346"/>
      <c r="G930" s="346"/>
      <c r="H930" s="346"/>
      <c r="I930" s="346"/>
      <c r="J930" s="346"/>
      <c r="K930" s="346"/>
      <c r="L930" s="346"/>
      <c r="M930" s="346"/>
      <c r="N930" s="346"/>
      <c r="O930" s="346"/>
      <c r="P930" s="346"/>
      <c r="Q930" s="346"/>
      <c r="R930" s="346"/>
      <c r="S930" s="346"/>
      <c r="T930" s="346"/>
      <c r="U930" s="346"/>
      <c r="V930" s="346"/>
      <c r="W930" s="346"/>
      <c r="X930" s="346"/>
      <c r="Y930" s="346"/>
      <c r="Z930" s="346"/>
      <c r="AA930" s="346"/>
      <c r="AB930" s="346"/>
      <c r="AC930" s="346"/>
      <c r="AD930" s="346"/>
      <c r="AE930" s="346"/>
      <c r="AF930" s="346"/>
      <c r="AG930" s="346"/>
      <c r="AH930" s="346"/>
      <c r="AI930" s="346"/>
      <c r="AJ930" s="346"/>
      <c r="AK930" s="346"/>
      <c r="AL930" s="346"/>
      <c r="AM930" s="346"/>
      <c r="AN930" s="346"/>
      <c r="AO930" s="346"/>
      <c r="AP930" s="346"/>
      <c r="AQ930" s="346"/>
      <c r="AR930" s="346"/>
      <c r="AS930" s="346"/>
      <c r="AT930" s="346"/>
      <c r="AU930" s="346"/>
      <c r="AV930" s="346"/>
      <c r="AW930" s="346"/>
      <c r="AX930" s="346"/>
      <c r="AY930" s="346"/>
      <c r="AZ930" s="346"/>
      <c r="BA930" s="346"/>
      <c r="BB930" s="346"/>
      <c r="BC930" s="346"/>
      <c r="BD930" s="346"/>
      <c r="BE930" s="346"/>
      <c r="BF930" s="346"/>
      <c r="BG930" s="346"/>
      <c r="BH930" s="346"/>
      <c r="BI930" s="346"/>
      <c r="BJ930" s="346"/>
      <c r="BK930" s="346"/>
      <c r="BL930" s="346"/>
      <c r="BM930" s="346"/>
      <c r="BN930" s="346"/>
      <c r="BO930" s="346"/>
      <c r="BP930" s="346"/>
      <c r="BQ930" s="346"/>
    </row>
    <row r="931" ht="15.75" customHeight="1">
      <c r="A931" s="346"/>
      <c r="B931" s="346"/>
      <c r="C931" s="346"/>
      <c r="D931" s="346"/>
      <c r="E931" s="346"/>
      <c r="F931" s="346"/>
      <c r="G931" s="346"/>
      <c r="H931" s="346"/>
      <c r="I931" s="346"/>
      <c r="J931" s="346"/>
      <c r="K931" s="346"/>
      <c r="L931" s="346"/>
      <c r="M931" s="346"/>
      <c r="N931" s="346"/>
      <c r="O931" s="346"/>
      <c r="P931" s="346"/>
      <c r="Q931" s="346"/>
      <c r="R931" s="346"/>
      <c r="S931" s="346"/>
      <c r="T931" s="346"/>
      <c r="U931" s="346"/>
      <c r="V931" s="346"/>
      <c r="W931" s="346"/>
      <c r="X931" s="346"/>
      <c r="Y931" s="346"/>
      <c r="Z931" s="346"/>
      <c r="AA931" s="346"/>
      <c r="AB931" s="346"/>
      <c r="AC931" s="346"/>
      <c r="AD931" s="346"/>
      <c r="AE931" s="346"/>
      <c r="AF931" s="346"/>
      <c r="AG931" s="346"/>
      <c r="AH931" s="346"/>
      <c r="AI931" s="346"/>
      <c r="AJ931" s="346"/>
      <c r="AK931" s="346"/>
      <c r="AL931" s="346"/>
      <c r="AM931" s="346"/>
      <c r="AN931" s="346"/>
      <c r="AO931" s="346"/>
      <c r="AP931" s="346"/>
      <c r="AQ931" s="346"/>
      <c r="AR931" s="346"/>
      <c r="AS931" s="346"/>
      <c r="AT931" s="346"/>
      <c r="AU931" s="346"/>
      <c r="AV931" s="346"/>
      <c r="AW931" s="346"/>
      <c r="AX931" s="346"/>
      <c r="AY931" s="346"/>
      <c r="AZ931" s="346"/>
      <c r="BA931" s="346"/>
      <c r="BB931" s="346"/>
      <c r="BC931" s="346"/>
      <c r="BD931" s="346"/>
      <c r="BE931" s="346"/>
      <c r="BF931" s="346"/>
      <c r="BG931" s="346"/>
      <c r="BH931" s="346"/>
      <c r="BI931" s="346"/>
      <c r="BJ931" s="346"/>
      <c r="BK931" s="346"/>
      <c r="BL931" s="346"/>
      <c r="BM931" s="346"/>
      <c r="BN931" s="346"/>
      <c r="BO931" s="346"/>
      <c r="BP931" s="346"/>
      <c r="BQ931" s="346"/>
    </row>
    <row r="932" ht="15.75" customHeight="1">
      <c r="A932" s="346"/>
      <c r="B932" s="346"/>
      <c r="C932" s="346"/>
      <c r="D932" s="346"/>
      <c r="E932" s="346"/>
      <c r="F932" s="346"/>
      <c r="G932" s="346"/>
      <c r="H932" s="346"/>
      <c r="I932" s="346"/>
      <c r="J932" s="346"/>
      <c r="K932" s="346"/>
      <c r="L932" s="346"/>
      <c r="M932" s="346"/>
      <c r="N932" s="346"/>
      <c r="O932" s="346"/>
      <c r="P932" s="346"/>
      <c r="Q932" s="346"/>
      <c r="R932" s="346"/>
      <c r="S932" s="346"/>
      <c r="T932" s="346"/>
      <c r="U932" s="346"/>
      <c r="V932" s="346"/>
      <c r="W932" s="346"/>
      <c r="X932" s="346"/>
      <c r="Y932" s="346"/>
      <c r="Z932" s="346"/>
      <c r="AA932" s="346"/>
      <c r="AB932" s="346"/>
      <c r="AC932" s="346"/>
      <c r="AD932" s="346"/>
      <c r="AE932" s="346"/>
      <c r="AF932" s="346"/>
      <c r="AG932" s="346"/>
      <c r="AH932" s="346"/>
      <c r="AI932" s="346"/>
      <c r="AJ932" s="346"/>
      <c r="AK932" s="346"/>
      <c r="AL932" s="346"/>
      <c r="AM932" s="346"/>
      <c r="AN932" s="346"/>
      <c r="AO932" s="346"/>
      <c r="AP932" s="346"/>
      <c r="AQ932" s="346"/>
      <c r="AR932" s="346"/>
      <c r="AS932" s="346"/>
      <c r="AT932" s="346"/>
      <c r="AU932" s="346"/>
      <c r="AV932" s="346"/>
      <c r="AW932" s="346"/>
      <c r="AX932" s="346"/>
      <c r="AY932" s="346"/>
      <c r="AZ932" s="346"/>
      <c r="BA932" s="346"/>
      <c r="BB932" s="346"/>
      <c r="BC932" s="346"/>
      <c r="BD932" s="346"/>
      <c r="BE932" s="346"/>
      <c r="BF932" s="346"/>
      <c r="BG932" s="346"/>
      <c r="BH932" s="346"/>
      <c r="BI932" s="346"/>
      <c r="BJ932" s="346"/>
      <c r="BK932" s="346"/>
      <c r="BL932" s="346"/>
      <c r="BM932" s="346"/>
      <c r="BN932" s="346"/>
      <c r="BO932" s="346"/>
      <c r="BP932" s="346"/>
      <c r="BQ932" s="346"/>
    </row>
    <row r="933" ht="15.75" customHeight="1">
      <c r="A933" s="346"/>
      <c r="B933" s="346"/>
      <c r="C933" s="346"/>
      <c r="D933" s="346"/>
      <c r="E933" s="346"/>
      <c r="F933" s="346"/>
      <c r="G933" s="346"/>
      <c r="H933" s="346"/>
      <c r="I933" s="346"/>
      <c r="J933" s="346"/>
      <c r="K933" s="346"/>
      <c r="L933" s="346"/>
      <c r="M933" s="346"/>
      <c r="N933" s="346"/>
      <c r="O933" s="346"/>
      <c r="P933" s="346"/>
      <c r="Q933" s="346"/>
      <c r="R933" s="346"/>
      <c r="S933" s="346"/>
      <c r="T933" s="346"/>
      <c r="U933" s="346"/>
      <c r="V933" s="346"/>
      <c r="W933" s="346"/>
      <c r="X933" s="346"/>
      <c r="Y933" s="346"/>
      <c r="Z933" s="346"/>
      <c r="AA933" s="346"/>
      <c r="AB933" s="346"/>
      <c r="AC933" s="346"/>
      <c r="AD933" s="346"/>
      <c r="AE933" s="346"/>
      <c r="AF933" s="346"/>
      <c r="AG933" s="346"/>
      <c r="AH933" s="346"/>
      <c r="AI933" s="346"/>
      <c r="AJ933" s="346"/>
      <c r="AK933" s="346"/>
      <c r="AL933" s="346"/>
      <c r="AM933" s="346"/>
      <c r="AN933" s="346"/>
      <c r="AO933" s="346"/>
      <c r="AP933" s="346"/>
      <c r="AQ933" s="346"/>
      <c r="AR933" s="346"/>
      <c r="AS933" s="346"/>
      <c r="AT933" s="346"/>
      <c r="AU933" s="346"/>
      <c r="AV933" s="346"/>
      <c r="AW933" s="346"/>
      <c r="AX933" s="346"/>
      <c r="AY933" s="346"/>
      <c r="AZ933" s="346"/>
      <c r="BA933" s="346"/>
      <c r="BB933" s="346"/>
      <c r="BC933" s="346"/>
      <c r="BD933" s="346"/>
      <c r="BE933" s="346"/>
      <c r="BF933" s="346"/>
      <c r="BG933" s="346"/>
      <c r="BH933" s="346"/>
      <c r="BI933" s="346"/>
      <c r="BJ933" s="346"/>
      <c r="BK933" s="346"/>
      <c r="BL933" s="346"/>
      <c r="BM933" s="346"/>
      <c r="BN933" s="346"/>
      <c r="BO933" s="346"/>
      <c r="BP933" s="346"/>
      <c r="BQ933" s="346"/>
    </row>
    <row r="934" ht="15.75" customHeight="1">
      <c r="A934" s="346"/>
      <c r="B934" s="346"/>
      <c r="C934" s="346"/>
      <c r="D934" s="346"/>
      <c r="E934" s="346"/>
      <c r="F934" s="346"/>
      <c r="G934" s="346"/>
      <c r="H934" s="346"/>
      <c r="I934" s="346"/>
      <c r="J934" s="346"/>
      <c r="K934" s="346"/>
      <c r="L934" s="346"/>
      <c r="M934" s="346"/>
      <c r="N934" s="346"/>
      <c r="O934" s="346"/>
      <c r="P934" s="346"/>
      <c r="Q934" s="346"/>
      <c r="R934" s="346"/>
      <c r="S934" s="346"/>
      <c r="T934" s="346"/>
      <c r="U934" s="346"/>
      <c r="V934" s="346"/>
      <c r="W934" s="346"/>
      <c r="X934" s="346"/>
      <c r="Y934" s="346"/>
      <c r="Z934" s="346"/>
      <c r="AA934" s="346"/>
      <c r="AB934" s="346"/>
      <c r="AC934" s="346"/>
      <c r="AD934" s="346"/>
      <c r="AE934" s="346"/>
      <c r="AF934" s="346"/>
      <c r="AG934" s="346"/>
      <c r="AH934" s="346"/>
      <c r="AI934" s="346"/>
      <c r="AJ934" s="346"/>
      <c r="AK934" s="346"/>
      <c r="AL934" s="346"/>
      <c r="AM934" s="346"/>
      <c r="AN934" s="346"/>
      <c r="AO934" s="346"/>
      <c r="AP934" s="346"/>
      <c r="AQ934" s="346"/>
      <c r="AR934" s="346"/>
      <c r="AS934" s="346"/>
      <c r="AT934" s="346"/>
      <c r="AU934" s="346"/>
      <c r="AV934" s="346"/>
      <c r="AW934" s="346"/>
      <c r="AX934" s="346"/>
      <c r="AY934" s="346"/>
      <c r="AZ934" s="346"/>
      <c r="BA934" s="346"/>
      <c r="BB934" s="346"/>
      <c r="BC934" s="346"/>
      <c r="BD934" s="346"/>
      <c r="BE934" s="346"/>
      <c r="BF934" s="346"/>
      <c r="BG934" s="346"/>
      <c r="BH934" s="346"/>
      <c r="BI934" s="346"/>
      <c r="BJ934" s="346"/>
      <c r="BK934" s="346"/>
      <c r="BL934" s="346"/>
      <c r="BM934" s="346"/>
      <c r="BN934" s="346"/>
      <c r="BO934" s="346"/>
      <c r="BP934" s="346"/>
      <c r="BQ934" s="346"/>
    </row>
    <row r="935" ht="15.75" customHeight="1">
      <c r="A935" s="346"/>
      <c r="B935" s="346"/>
      <c r="C935" s="346"/>
      <c r="D935" s="346"/>
      <c r="E935" s="346"/>
      <c r="F935" s="346"/>
      <c r="G935" s="346"/>
      <c r="H935" s="346"/>
      <c r="I935" s="346"/>
      <c r="J935" s="346"/>
      <c r="K935" s="346"/>
      <c r="L935" s="346"/>
      <c r="M935" s="346"/>
      <c r="N935" s="346"/>
      <c r="O935" s="346"/>
      <c r="P935" s="346"/>
      <c r="Q935" s="346"/>
      <c r="R935" s="346"/>
      <c r="S935" s="346"/>
      <c r="T935" s="346"/>
      <c r="U935" s="346"/>
      <c r="V935" s="346"/>
      <c r="W935" s="346"/>
      <c r="X935" s="346"/>
      <c r="Y935" s="346"/>
      <c r="Z935" s="346"/>
      <c r="AA935" s="346"/>
      <c r="AB935" s="346"/>
      <c r="AC935" s="346"/>
      <c r="AD935" s="346"/>
      <c r="AE935" s="346"/>
      <c r="AF935" s="346"/>
      <c r="AG935" s="346"/>
      <c r="AH935" s="346"/>
      <c r="AI935" s="346"/>
      <c r="AJ935" s="346"/>
      <c r="AK935" s="346"/>
      <c r="AL935" s="346"/>
      <c r="AM935" s="346"/>
      <c r="AN935" s="346"/>
      <c r="AO935" s="346"/>
      <c r="AP935" s="346"/>
      <c r="AQ935" s="346"/>
      <c r="AR935" s="346"/>
      <c r="AS935" s="346"/>
      <c r="AT935" s="346"/>
      <c r="AU935" s="346"/>
      <c r="AV935" s="346"/>
      <c r="AW935" s="346"/>
      <c r="AX935" s="346"/>
      <c r="AY935" s="346"/>
      <c r="AZ935" s="346"/>
      <c r="BA935" s="346"/>
      <c r="BB935" s="346"/>
      <c r="BC935" s="346"/>
      <c r="BD935" s="346"/>
      <c r="BE935" s="346"/>
      <c r="BF935" s="346"/>
      <c r="BG935" s="346"/>
      <c r="BH935" s="346"/>
      <c r="BI935" s="346"/>
      <c r="BJ935" s="346"/>
      <c r="BK935" s="346"/>
      <c r="BL935" s="346"/>
      <c r="BM935" s="346"/>
      <c r="BN935" s="346"/>
      <c r="BO935" s="346"/>
      <c r="BP935" s="346"/>
      <c r="BQ935" s="346"/>
    </row>
    <row r="936" ht="15.75" customHeight="1">
      <c r="A936" s="346"/>
      <c r="B936" s="346"/>
      <c r="C936" s="346"/>
      <c r="D936" s="346"/>
      <c r="E936" s="346"/>
      <c r="F936" s="346"/>
      <c r="G936" s="346"/>
      <c r="H936" s="346"/>
      <c r="I936" s="346"/>
      <c r="J936" s="346"/>
      <c r="K936" s="346"/>
      <c r="L936" s="346"/>
      <c r="M936" s="346"/>
      <c r="N936" s="346"/>
      <c r="O936" s="346"/>
      <c r="P936" s="346"/>
      <c r="Q936" s="346"/>
      <c r="R936" s="346"/>
      <c r="S936" s="346"/>
      <c r="T936" s="346"/>
      <c r="U936" s="346"/>
      <c r="V936" s="346"/>
      <c r="W936" s="346"/>
      <c r="X936" s="346"/>
      <c r="Y936" s="346"/>
      <c r="Z936" s="346"/>
      <c r="AA936" s="346"/>
      <c r="AB936" s="346"/>
      <c r="AC936" s="346"/>
      <c r="AD936" s="346"/>
      <c r="AE936" s="346"/>
      <c r="AF936" s="346"/>
      <c r="AG936" s="346"/>
      <c r="AH936" s="346"/>
      <c r="AI936" s="346"/>
      <c r="AJ936" s="346"/>
      <c r="AK936" s="346"/>
      <c r="AL936" s="346"/>
      <c r="AM936" s="346"/>
      <c r="AN936" s="346"/>
      <c r="AO936" s="346"/>
      <c r="AP936" s="346"/>
      <c r="AQ936" s="346"/>
      <c r="AR936" s="346"/>
      <c r="AS936" s="346"/>
      <c r="AT936" s="346"/>
      <c r="AU936" s="346"/>
      <c r="AV936" s="346"/>
      <c r="AW936" s="346"/>
      <c r="AX936" s="346"/>
      <c r="AY936" s="346"/>
      <c r="AZ936" s="346"/>
      <c r="BA936" s="346"/>
      <c r="BB936" s="346"/>
      <c r="BC936" s="346"/>
      <c r="BD936" s="346"/>
      <c r="BE936" s="346"/>
      <c r="BF936" s="346"/>
      <c r="BG936" s="346"/>
      <c r="BH936" s="346"/>
      <c r="BI936" s="346"/>
      <c r="BJ936" s="346"/>
      <c r="BK936" s="346"/>
      <c r="BL936" s="346"/>
      <c r="BM936" s="346"/>
      <c r="BN936" s="346"/>
      <c r="BO936" s="346"/>
      <c r="BP936" s="346"/>
      <c r="BQ936" s="346"/>
    </row>
    <row r="937" ht="15.75" customHeight="1">
      <c r="A937" s="346"/>
      <c r="B937" s="346"/>
      <c r="C937" s="346"/>
      <c r="D937" s="346"/>
      <c r="E937" s="346"/>
      <c r="F937" s="346"/>
      <c r="G937" s="346"/>
      <c r="H937" s="346"/>
      <c r="I937" s="346"/>
      <c r="J937" s="346"/>
      <c r="K937" s="346"/>
      <c r="L937" s="346"/>
      <c r="M937" s="346"/>
      <c r="N937" s="346"/>
      <c r="O937" s="346"/>
      <c r="P937" s="346"/>
      <c r="Q937" s="346"/>
      <c r="R937" s="346"/>
      <c r="S937" s="346"/>
      <c r="T937" s="346"/>
      <c r="U937" s="346"/>
      <c r="V937" s="346"/>
      <c r="W937" s="346"/>
      <c r="X937" s="346"/>
      <c r="Y937" s="346"/>
      <c r="Z937" s="346"/>
      <c r="AA937" s="346"/>
      <c r="AB937" s="346"/>
      <c r="AC937" s="346"/>
      <c r="AD937" s="346"/>
      <c r="AE937" s="346"/>
      <c r="AF937" s="346"/>
      <c r="AG937" s="346"/>
      <c r="AH937" s="346"/>
      <c r="AI937" s="346"/>
      <c r="AJ937" s="346"/>
      <c r="AK937" s="346"/>
      <c r="AL937" s="346"/>
      <c r="AM937" s="346"/>
      <c r="AN937" s="346"/>
      <c r="AO937" s="346"/>
      <c r="AP937" s="346"/>
      <c r="AQ937" s="346"/>
      <c r="AR937" s="346"/>
      <c r="AS937" s="346"/>
      <c r="AT937" s="346"/>
      <c r="AU937" s="346"/>
      <c r="AV937" s="346"/>
      <c r="AW937" s="346"/>
      <c r="AX937" s="346"/>
      <c r="AY937" s="346"/>
      <c r="AZ937" s="346"/>
      <c r="BA937" s="346"/>
      <c r="BB937" s="346"/>
      <c r="BC937" s="346"/>
      <c r="BD937" s="346"/>
      <c r="BE937" s="346"/>
      <c r="BF937" s="346"/>
      <c r="BG937" s="346"/>
      <c r="BH937" s="346"/>
      <c r="BI937" s="346"/>
      <c r="BJ937" s="346"/>
      <c r="BK937" s="346"/>
      <c r="BL937" s="346"/>
      <c r="BM937" s="346"/>
      <c r="BN937" s="346"/>
      <c r="BO937" s="346"/>
      <c r="BP937" s="346"/>
      <c r="BQ937" s="346"/>
    </row>
    <row r="938" ht="15.75" customHeight="1">
      <c r="A938" s="346"/>
      <c r="B938" s="346"/>
      <c r="C938" s="346"/>
      <c r="D938" s="346"/>
      <c r="E938" s="346"/>
      <c r="F938" s="346"/>
      <c r="G938" s="346"/>
      <c r="H938" s="346"/>
      <c r="I938" s="346"/>
      <c r="J938" s="346"/>
      <c r="K938" s="346"/>
      <c r="L938" s="346"/>
      <c r="M938" s="346"/>
      <c r="N938" s="346"/>
      <c r="O938" s="346"/>
      <c r="P938" s="346"/>
      <c r="Q938" s="346"/>
      <c r="R938" s="346"/>
      <c r="S938" s="346"/>
      <c r="T938" s="346"/>
      <c r="U938" s="346"/>
      <c r="V938" s="346"/>
      <c r="W938" s="346"/>
      <c r="X938" s="346"/>
      <c r="Y938" s="346"/>
      <c r="Z938" s="346"/>
      <c r="AA938" s="346"/>
      <c r="AB938" s="346"/>
      <c r="AC938" s="346"/>
      <c r="AD938" s="346"/>
      <c r="AE938" s="346"/>
      <c r="AF938" s="346"/>
      <c r="AG938" s="346"/>
      <c r="AH938" s="346"/>
      <c r="AI938" s="346"/>
      <c r="AJ938" s="346"/>
      <c r="AK938" s="346"/>
      <c r="AL938" s="346"/>
      <c r="AM938" s="346"/>
      <c r="AN938" s="346"/>
      <c r="AO938" s="346"/>
      <c r="AP938" s="346"/>
      <c r="AQ938" s="346"/>
      <c r="AR938" s="346"/>
      <c r="AS938" s="346"/>
      <c r="AT938" s="346"/>
      <c r="AU938" s="346"/>
      <c r="AV938" s="346"/>
      <c r="AW938" s="346"/>
      <c r="AX938" s="346"/>
      <c r="AY938" s="346"/>
      <c r="AZ938" s="346"/>
      <c r="BA938" s="346"/>
      <c r="BB938" s="346"/>
      <c r="BC938" s="346"/>
      <c r="BD938" s="346"/>
      <c r="BE938" s="346"/>
      <c r="BF938" s="346"/>
      <c r="BG938" s="346"/>
      <c r="BH938" s="346"/>
      <c r="BI938" s="346"/>
      <c r="BJ938" s="346"/>
      <c r="BK938" s="346"/>
      <c r="BL938" s="346"/>
      <c r="BM938" s="346"/>
      <c r="BN938" s="346"/>
      <c r="BO938" s="346"/>
      <c r="BP938" s="346"/>
      <c r="BQ938" s="346"/>
    </row>
    <row r="939" ht="15.75" customHeight="1">
      <c r="A939" s="346"/>
      <c r="B939" s="346"/>
      <c r="C939" s="346"/>
      <c r="D939" s="346"/>
      <c r="E939" s="346"/>
      <c r="F939" s="346"/>
      <c r="G939" s="346"/>
      <c r="H939" s="346"/>
      <c r="I939" s="346"/>
      <c r="J939" s="346"/>
      <c r="K939" s="346"/>
      <c r="L939" s="346"/>
      <c r="M939" s="346"/>
      <c r="N939" s="346"/>
      <c r="O939" s="346"/>
      <c r="P939" s="346"/>
      <c r="Q939" s="346"/>
      <c r="R939" s="346"/>
      <c r="S939" s="346"/>
      <c r="T939" s="346"/>
      <c r="U939" s="346"/>
      <c r="V939" s="346"/>
      <c r="W939" s="346"/>
      <c r="X939" s="346"/>
      <c r="Y939" s="346"/>
      <c r="Z939" s="346"/>
      <c r="AA939" s="346"/>
      <c r="AB939" s="346"/>
      <c r="AC939" s="346"/>
      <c r="AD939" s="346"/>
      <c r="AE939" s="346"/>
      <c r="AF939" s="346"/>
      <c r="AG939" s="346"/>
      <c r="AH939" s="346"/>
      <c r="AI939" s="346"/>
      <c r="AJ939" s="346"/>
      <c r="AK939" s="346"/>
      <c r="AL939" s="346"/>
      <c r="AM939" s="346"/>
      <c r="AN939" s="346"/>
      <c r="AO939" s="346"/>
      <c r="AP939" s="346"/>
      <c r="AQ939" s="346"/>
      <c r="AR939" s="346"/>
      <c r="AS939" s="346"/>
      <c r="AT939" s="346"/>
      <c r="AU939" s="346"/>
      <c r="AV939" s="346"/>
      <c r="AW939" s="346"/>
      <c r="AX939" s="346"/>
      <c r="AY939" s="346"/>
      <c r="AZ939" s="346"/>
      <c r="BA939" s="346"/>
      <c r="BB939" s="346"/>
      <c r="BC939" s="346"/>
      <c r="BD939" s="346"/>
      <c r="BE939" s="346"/>
      <c r="BF939" s="346"/>
      <c r="BG939" s="346"/>
      <c r="BH939" s="346"/>
      <c r="BI939" s="346"/>
      <c r="BJ939" s="346"/>
      <c r="BK939" s="346"/>
      <c r="BL939" s="346"/>
      <c r="BM939" s="346"/>
      <c r="BN939" s="346"/>
      <c r="BO939" s="346"/>
      <c r="BP939" s="346"/>
      <c r="BQ939" s="346"/>
    </row>
    <row r="940" ht="15.75" customHeight="1">
      <c r="A940" s="346"/>
      <c r="B940" s="346"/>
      <c r="C940" s="346"/>
      <c r="D940" s="346"/>
      <c r="E940" s="346"/>
      <c r="F940" s="346"/>
      <c r="G940" s="346"/>
      <c r="H940" s="346"/>
      <c r="I940" s="346"/>
      <c r="J940" s="346"/>
      <c r="K940" s="346"/>
      <c r="L940" s="346"/>
      <c r="M940" s="346"/>
      <c r="N940" s="346"/>
      <c r="O940" s="346"/>
      <c r="P940" s="346"/>
      <c r="Q940" s="346"/>
      <c r="R940" s="346"/>
      <c r="S940" s="346"/>
      <c r="T940" s="346"/>
      <c r="U940" s="346"/>
      <c r="V940" s="346"/>
      <c r="W940" s="346"/>
      <c r="X940" s="346"/>
      <c r="Y940" s="346"/>
      <c r="Z940" s="346"/>
      <c r="AA940" s="346"/>
      <c r="AB940" s="346"/>
      <c r="AC940" s="346"/>
      <c r="AD940" s="346"/>
      <c r="AE940" s="346"/>
      <c r="AF940" s="346"/>
      <c r="AG940" s="346"/>
      <c r="AH940" s="346"/>
      <c r="AI940" s="346"/>
      <c r="AJ940" s="346"/>
      <c r="AK940" s="346"/>
      <c r="AL940" s="346"/>
      <c r="AM940" s="346"/>
      <c r="AN940" s="346"/>
      <c r="AO940" s="346"/>
      <c r="AP940" s="346"/>
      <c r="AQ940" s="346"/>
      <c r="AR940" s="346"/>
      <c r="AS940" s="346"/>
      <c r="AT940" s="346"/>
      <c r="AU940" s="346"/>
      <c r="AV940" s="346"/>
      <c r="AW940" s="346"/>
      <c r="AX940" s="346"/>
      <c r="AY940" s="346"/>
      <c r="AZ940" s="346"/>
      <c r="BA940" s="346"/>
      <c r="BB940" s="346"/>
      <c r="BC940" s="346"/>
      <c r="BD940" s="346"/>
      <c r="BE940" s="346"/>
      <c r="BF940" s="346"/>
      <c r="BG940" s="346"/>
      <c r="BH940" s="346"/>
      <c r="BI940" s="346"/>
      <c r="BJ940" s="346"/>
      <c r="BK940" s="346"/>
      <c r="BL940" s="346"/>
      <c r="BM940" s="346"/>
      <c r="BN940" s="346"/>
      <c r="BO940" s="346"/>
      <c r="BP940" s="346"/>
      <c r="BQ940" s="346"/>
    </row>
    <row r="941" ht="15.75" customHeight="1">
      <c r="A941" s="346"/>
      <c r="B941" s="346"/>
      <c r="C941" s="346"/>
      <c r="D941" s="346"/>
      <c r="E941" s="346"/>
      <c r="F941" s="346"/>
      <c r="G941" s="346"/>
      <c r="H941" s="346"/>
      <c r="I941" s="346"/>
      <c r="J941" s="346"/>
      <c r="K941" s="346"/>
      <c r="L941" s="346"/>
      <c r="M941" s="346"/>
      <c r="N941" s="346"/>
      <c r="O941" s="346"/>
      <c r="P941" s="346"/>
      <c r="Q941" s="346"/>
      <c r="R941" s="346"/>
      <c r="S941" s="346"/>
      <c r="T941" s="346"/>
      <c r="U941" s="346"/>
      <c r="V941" s="346"/>
      <c r="W941" s="346"/>
      <c r="X941" s="346"/>
      <c r="Y941" s="346"/>
      <c r="Z941" s="346"/>
      <c r="AA941" s="346"/>
      <c r="AB941" s="346"/>
      <c r="AC941" s="346"/>
      <c r="AD941" s="346"/>
      <c r="AE941" s="346"/>
      <c r="AF941" s="346"/>
      <c r="AG941" s="346"/>
      <c r="AH941" s="346"/>
      <c r="AI941" s="346"/>
      <c r="AJ941" s="346"/>
      <c r="AK941" s="346"/>
      <c r="AL941" s="346"/>
      <c r="AM941" s="346"/>
      <c r="AN941" s="346"/>
      <c r="AO941" s="346"/>
      <c r="AP941" s="346"/>
      <c r="AQ941" s="346"/>
      <c r="AR941" s="346"/>
      <c r="AS941" s="346"/>
      <c r="AT941" s="346"/>
      <c r="AU941" s="346"/>
      <c r="AV941" s="346"/>
      <c r="AW941" s="346"/>
      <c r="AX941" s="346"/>
      <c r="AY941" s="346"/>
      <c r="AZ941" s="346"/>
      <c r="BA941" s="346"/>
      <c r="BB941" s="346"/>
      <c r="BC941" s="346"/>
      <c r="BD941" s="346"/>
      <c r="BE941" s="346"/>
      <c r="BF941" s="346"/>
      <c r="BG941" s="346"/>
      <c r="BH941" s="346"/>
      <c r="BI941" s="346"/>
      <c r="BJ941" s="346"/>
      <c r="BK941" s="346"/>
      <c r="BL941" s="346"/>
      <c r="BM941" s="346"/>
      <c r="BN941" s="346"/>
      <c r="BO941" s="346"/>
      <c r="BP941" s="346"/>
      <c r="BQ941" s="346"/>
    </row>
    <row r="942" ht="15.75" customHeight="1">
      <c r="A942" s="346"/>
      <c r="B942" s="346"/>
      <c r="C942" s="346"/>
      <c r="D942" s="346"/>
      <c r="E942" s="346"/>
      <c r="F942" s="346"/>
      <c r="G942" s="346"/>
      <c r="H942" s="346"/>
      <c r="I942" s="346"/>
      <c r="J942" s="346"/>
      <c r="K942" s="346"/>
      <c r="L942" s="346"/>
      <c r="M942" s="346"/>
      <c r="N942" s="346"/>
      <c r="O942" s="346"/>
      <c r="P942" s="346"/>
      <c r="Q942" s="346"/>
      <c r="R942" s="346"/>
      <c r="S942" s="346"/>
      <c r="T942" s="346"/>
      <c r="U942" s="346"/>
      <c r="V942" s="346"/>
      <c r="W942" s="346"/>
      <c r="X942" s="346"/>
      <c r="Y942" s="346"/>
      <c r="Z942" s="346"/>
      <c r="AA942" s="346"/>
      <c r="AB942" s="346"/>
      <c r="AC942" s="346"/>
      <c r="AD942" s="346"/>
      <c r="AE942" s="346"/>
      <c r="AF942" s="346"/>
      <c r="AG942" s="346"/>
      <c r="AH942" s="346"/>
      <c r="AI942" s="346"/>
      <c r="AJ942" s="346"/>
      <c r="AK942" s="346"/>
      <c r="AL942" s="346"/>
      <c r="AM942" s="346"/>
      <c r="AN942" s="346"/>
      <c r="AO942" s="346"/>
      <c r="AP942" s="346"/>
      <c r="AQ942" s="346"/>
      <c r="AR942" s="346"/>
      <c r="AS942" s="346"/>
      <c r="AT942" s="346"/>
      <c r="AU942" s="346"/>
      <c r="AV942" s="346"/>
      <c r="AW942" s="346"/>
      <c r="AX942" s="346"/>
      <c r="AY942" s="346"/>
      <c r="AZ942" s="346"/>
      <c r="BA942" s="346"/>
      <c r="BB942" s="346"/>
      <c r="BC942" s="346"/>
      <c r="BD942" s="346"/>
      <c r="BE942" s="346"/>
      <c r="BF942" s="346"/>
      <c r="BG942" s="346"/>
      <c r="BH942" s="346"/>
      <c r="BI942" s="346"/>
      <c r="BJ942" s="346"/>
      <c r="BK942" s="346"/>
      <c r="BL942" s="346"/>
      <c r="BM942" s="346"/>
      <c r="BN942" s="346"/>
      <c r="BO942" s="346"/>
      <c r="BP942" s="346"/>
      <c r="BQ942" s="346"/>
    </row>
    <row r="943" ht="15.75" customHeight="1">
      <c r="A943" s="346"/>
      <c r="B943" s="346"/>
      <c r="C943" s="346"/>
      <c r="D943" s="346"/>
      <c r="E943" s="346"/>
      <c r="F943" s="346"/>
      <c r="G943" s="346"/>
      <c r="H943" s="346"/>
      <c r="I943" s="346"/>
      <c r="J943" s="346"/>
      <c r="K943" s="346"/>
      <c r="L943" s="346"/>
      <c r="M943" s="346"/>
      <c r="N943" s="346"/>
      <c r="O943" s="346"/>
      <c r="P943" s="346"/>
      <c r="Q943" s="346"/>
      <c r="R943" s="346"/>
      <c r="S943" s="346"/>
      <c r="T943" s="346"/>
      <c r="U943" s="346"/>
      <c r="V943" s="346"/>
      <c r="W943" s="346"/>
      <c r="X943" s="346"/>
      <c r="Y943" s="346"/>
      <c r="Z943" s="346"/>
      <c r="AA943" s="346"/>
      <c r="AB943" s="346"/>
      <c r="AC943" s="346"/>
      <c r="AD943" s="346"/>
      <c r="AE943" s="346"/>
      <c r="AF943" s="346"/>
      <c r="AG943" s="346"/>
      <c r="AH943" s="346"/>
      <c r="AI943" s="346"/>
      <c r="AJ943" s="346"/>
      <c r="AK943" s="346"/>
      <c r="AL943" s="346"/>
      <c r="AM943" s="346"/>
      <c r="AN943" s="346"/>
      <c r="AO943" s="346"/>
      <c r="AP943" s="346"/>
      <c r="AQ943" s="346"/>
      <c r="AR943" s="346"/>
      <c r="AS943" s="346"/>
      <c r="AT943" s="346"/>
      <c r="AU943" s="346"/>
      <c r="AV943" s="346"/>
      <c r="AW943" s="346"/>
      <c r="AX943" s="346"/>
      <c r="AY943" s="346"/>
      <c r="AZ943" s="346"/>
      <c r="BA943" s="346"/>
      <c r="BB943" s="346"/>
      <c r="BC943" s="346"/>
      <c r="BD943" s="346"/>
      <c r="BE943" s="346"/>
      <c r="BF943" s="346"/>
      <c r="BG943" s="346"/>
      <c r="BH943" s="346"/>
      <c r="BI943" s="346"/>
      <c r="BJ943" s="346"/>
      <c r="BK943" s="346"/>
      <c r="BL943" s="346"/>
      <c r="BM943" s="346"/>
      <c r="BN943" s="346"/>
      <c r="BO943" s="346"/>
      <c r="BP943" s="346"/>
      <c r="BQ943" s="346"/>
    </row>
    <row r="944" ht="15.75" customHeight="1">
      <c r="A944" s="346"/>
      <c r="B944" s="346"/>
      <c r="C944" s="346"/>
      <c r="D944" s="346"/>
      <c r="E944" s="346"/>
      <c r="F944" s="346"/>
      <c r="G944" s="346"/>
      <c r="H944" s="346"/>
      <c r="I944" s="346"/>
      <c r="J944" s="346"/>
      <c r="K944" s="346"/>
      <c r="L944" s="346"/>
      <c r="M944" s="346"/>
      <c r="N944" s="346"/>
      <c r="O944" s="346"/>
      <c r="P944" s="346"/>
      <c r="Q944" s="346"/>
      <c r="R944" s="346"/>
      <c r="S944" s="346"/>
      <c r="T944" s="346"/>
      <c r="U944" s="346"/>
      <c r="V944" s="346"/>
      <c r="W944" s="346"/>
      <c r="X944" s="346"/>
      <c r="Y944" s="346"/>
      <c r="Z944" s="346"/>
      <c r="AA944" s="346"/>
      <c r="AB944" s="346"/>
      <c r="AC944" s="346"/>
      <c r="AD944" s="346"/>
      <c r="AE944" s="346"/>
      <c r="AF944" s="346"/>
      <c r="AG944" s="346"/>
      <c r="AH944" s="346"/>
      <c r="AI944" s="346"/>
      <c r="AJ944" s="346"/>
      <c r="AK944" s="346"/>
      <c r="AL944" s="346"/>
      <c r="AM944" s="346"/>
      <c r="AN944" s="346"/>
      <c r="AO944" s="346"/>
      <c r="AP944" s="346"/>
      <c r="AQ944" s="346"/>
      <c r="AR944" s="346"/>
      <c r="AS944" s="346"/>
      <c r="AT944" s="346"/>
      <c r="AU944" s="346"/>
      <c r="AV944" s="346"/>
      <c r="AW944" s="346"/>
      <c r="AX944" s="346"/>
      <c r="AY944" s="346"/>
      <c r="AZ944" s="346"/>
      <c r="BA944" s="346"/>
      <c r="BB944" s="346"/>
      <c r="BC944" s="346"/>
      <c r="BD944" s="346"/>
      <c r="BE944" s="346"/>
      <c r="BF944" s="346"/>
      <c r="BG944" s="346"/>
      <c r="BH944" s="346"/>
      <c r="BI944" s="346"/>
      <c r="BJ944" s="346"/>
      <c r="BK944" s="346"/>
      <c r="BL944" s="346"/>
      <c r="BM944" s="346"/>
      <c r="BN944" s="346"/>
      <c r="BO944" s="346"/>
      <c r="BP944" s="346"/>
      <c r="BQ944" s="346"/>
    </row>
    <row r="945" ht="15.75" customHeight="1">
      <c r="A945" s="346"/>
      <c r="B945" s="346"/>
      <c r="C945" s="346"/>
      <c r="D945" s="346"/>
      <c r="E945" s="346"/>
      <c r="F945" s="346"/>
      <c r="G945" s="346"/>
      <c r="H945" s="346"/>
      <c r="I945" s="346"/>
      <c r="J945" s="346"/>
      <c r="K945" s="346"/>
      <c r="L945" s="346"/>
      <c r="M945" s="346"/>
      <c r="N945" s="346"/>
      <c r="O945" s="346"/>
      <c r="P945" s="346"/>
      <c r="Q945" s="346"/>
      <c r="R945" s="346"/>
      <c r="S945" s="346"/>
      <c r="T945" s="346"/>
      <c r="U945" s="346"/>
      <c r="V945" s="346"/>
      <c r="W945" s="346"/>
      <c r="X945" s="346"/>
      <c r="Y945" s="346"/>
      <c r="Z945" s="346"/>
      <c r="AA945" s="346"/>
      <c r="AB945" s="346"/>
      <c r="AC945" s="346"/>
      <c r="AD945" s="346"/>
      <c r="AE945" s="346"/>
      <c r="AF945" s="346"/>
      <c r="AG945" s="346"/>
      <c r="AH945" s="346"/>
      <c r="AI945" s="346"/>
      <c r="AJ945" s="346"/>
      <c r="AK945" s="346"/>
      <c r="AL945" s="346"/>
      <c r="AM945" s="346"/>
      <c r="AN945" s="346"/>
      <c r="AO945" s="346"/>
      <c r="AP945" s="346"/>
      <c r="AQ945" s="346"/>
      <c r="AR945" s="346"/>
      <c r="AS945" s="346"/>
      <c r="AT945" s="346"/>
      <c r="AU945" s="346"/>
      <c r="AV945" s="346"/>
      <c r="AW945" s="346"/>
      <c r="AX945" s="346"/>
      <c r="AY945" s="346"/>
      <c r="AZ945" s="346"/>
      <c r="BA945" s="346"/>
      <c r="BB945" s="346"/>
      <c r="BC945" s="346"/>
      <c r="BD945" s="346"/>
      <c r="BE945" s="346"/>
      <c r="BF945" s="346"/>
      <c r="BG945" s="346"/>
      <c r="BH945" s="346"/>
      <c r="BI945" s="346"/>
      <c r="BJ945" s="346"/>
      <c r="BK945" s="346"/>
      <c r="BL945" s="346"/>
      <c r="BM945" s="346"/>
      <c r="BN945" s="346"/>
      <c r="BO945" s="346"/>
      <c r="BP945" s="346"/>
      <c r="BQ945" s="346"/>
    </row>
    <row r="946" ht="15.75" customHeight="1">
      <c r="A946" s="346"/>
      <c r="B946" s="346"/>
      <c r="C946" s="346"/>
      <c r="D946" s="346"/>
      <c r="E946" s="346"/>
      <c r="F946" s="346"/>
      <c r="G946" s="346"/>
      <c r="H946" s="346"/>
      <c r="I946" s="346"/>
      <c r="J946" s="346"/>
      <c r="K946" s="346"/>
      <c r="L946" s="346"/>
      <c r="M946" s="346"/>
      <c r="N946" s="346"/>
      <c r="O946" s="346"/>
      <c r="P946" s="346"/>
      <c r="Q946" s="346"/>
      <c r="R946" s="346"/>
      <c r="S946" s="346"/>
      <c r="T946" s="346"/>
      <c r="U946" s="346"/>
      <c r="V946" s="346"/>
      <c r="W946" s="346"/>
      <c r="X946" s="346"/>
      <c r="Y946" s="346"/>
      <c r="Z946" s="346"/>
      <c r="AA946" s="346"/>
      <c r="AB946" s="346"/>
      <c r="AC946" s="346"/>
      <c r="AD946" s="346"/>
      <c r="AE946" s="346"/>
      <c r="AF946" s="346"/>
      <c r="AG946" s="346"/>
      <c r="AH946" s="346"/>
      <c r="AI946" s="346"/>
      <c r="AJ946" s="346"/>
      <c r="AK946" s="346"/>
      <c r="AL946" s="346"/>
      <c r="AM946" s="346"/>
      <c r="AN946" s="346"/>
      <c r="AO946" s="346"/>
      <c r="AP946" s="346"/>
      <c r="AQ946" s="346"/>
      <c r="AR946" s="346"/>
      <c r="AS946" s="346"/>
      <c r="AT946" s="346"/>
      <c r="AU946" s="346"/>
      <c r="AV946" s="346"/>
      <c r="AW946" s="346"/>
      <c r="AX946" s="346"/>
      <c r="AY946" s="346"/>
      <c r="AZ946" s="346"/>
      <c r="BA946" s="346"/>
      <c r="BB946" s="346"/>
      <c r="BC946" s="346"/>
      <c r="BD946" s="346"/>
      <c r="BE946" s="346"/>
      <c r="BF946" s="346"/>
      <c r="BG946" s="346"/>
      <c r="BH946" s="346"/>
      <c r="BI946" s="346"/>
      <c r="BJ946" s="346"/>
      <c r="BK946" s="346"/>
      <c r="BL946" s="346"/>
      <c r="BM946" s="346"/>
      <c r="BN946" s="346"/>
      <c r="BO946" s="346"/>
      <c r="BP946" s="346"/>
      <c r="BQ946" s="346"/>
    </row>
    <row r="947" ht="15.75" customHeight="1">
      <c r="A947" s="346"/>
      <c r="B947" s="346"/>
      <c r="C947" s="346"/>
      <c r="D947" s="346"/>
      <c r="E947" s="346"/>
      <c r="F947" s="346"/>
      <c r="G947" s="346"/>
      <c r="H947" s="346"/>
      <c r="I947" s="346"/>
      <c r="J947" s="346"/>
      <c r="K947" s="346"/>
      <c r="L947" s="346"/>
      <c r="M947" s="346"/>
      <c r="N947" s="346"/>
      <c r="O947" s="346"/>
      <c r="P947" s="346"/>
      <c r="Q947" s="346"/>
      <c r="R947" s="346"/>
      <c r="S947" s="346"/>
      <c r="T947" s="346"/>
      <c r="U947" s="346"/>
      <c r="V947" s="346"/>
      <c r="W947" s="346"/>
      <c r="X947" s="346"/>
      <c r="Y947" s="346"/>
      <c r="Z947" s="346"/>
      <c r="AA947" s="346"/>
      <c r="AB947" s="346"/>
      <c r="AC947" s="346"/>
      <c r="AD947" s="346"/>
      <c r="AE947" s="346"/>
      <c r="AF947" s="346"/>
      <c r="AG947" s="346"/>
      <c r="AH947" s="346"/>
      <c r="AI947" s="346"/>
      <c r="AJ947" s="346"/>
      <c r="AK947" s="346"/>
      <c r="AL947" s="346"/>
      <c r="AM947" s="346"/>
      <c r="AN947" s="346"/>
      <c r="AO947" s="346"/>
      <c r="AP947" s="346"/>
      <c r="AQ947" s="346"/>
      <c r="AR947" s="346"/>
      <c r="AS947" s="346"/>
      <c r="AT947" s="346"/>
      <c r="AU947" s="346"/>
      <c r="AV947" s="346"/>
      <c r="AW947" s="346"/>
      <c r="AX947" s="346"/>
      <c r="AY947" s="346"/>
      <c r="AZ947" s="346"/>
      <c r="BA947" s="346"/>
      <c r="BB947" s="346"/>
      <c r="BC947" s="346"/>
      <c r="BD947" s="346"/>
      <c r="BE947" s="346"/>
      <c r="BF947" s="346"/>
      <c r="BG947" s="346"/>
      <c r="BH947" s="346"/>
      <c r="BI947" s="346"/>
      <c r="BJ947" s="346"/>
      <c r="BK947" s="346"/>
      <c r="BL947" s="346"/>
      <c r="BM947" s="346"/>
      <c r="BN947" s="346"/>
      <c r="BO947" s="346"/>
      <c r="BP947" s="346"/>
      <c r="BQ947" s="346"/>
    </row>
    <row r="948" ht="15.75" customHeight="1">
      <c r="A948" s="346"/>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c r="AB948" s="346"/>
      <c r="AC948" s="346"/>
      <c r="AD948" s="346"/>
      <c r="AE948" s="346"/>
      <c r="AF948" s="346"/>
      <c r="AG948" s="346"/>
      <c r="AH948" s="346"/>
      <c r="AI948" s="346"/>
      <c r="AJ948" s="346"/>
      <c r="AK948" s="346"/>
      <c r="AL948" s="346"/>
      <c r="AM948" s="346"/>
      <c r="AN948" s="346"/>
      <c r="AO948" s="346"/>
      <c r="AP948" s="346"/>
      <c r="AQ948" s="346"/>
      <c r="AR948" s="346"/>
      <c r="AS948" s="346"/>
      <c r="AT948" s="346"/>
      <c r="AU948" s="346"/>
      <c r="AV948" s="346"/>
      <c r="AW948" s="346"/>
      <c r="AX948" s="346"/>
      <c r="AY948" s="346"/>
      <c r="AZ948" s="346"/>
      <c r="BA948" s="346"/>
      <c r="BB948" s="346"/>
      <c r="BC948" s="346"/>
      <c r="BD948" s="346"/>
      <c r="BE948" s="346"/>
      <c r="BF948" s="346"/>
      <c r="BG948" s="346"/>
      <c r="BH948" s="346"/>
      <c r="BI948" s="346"/>
      <c r="BJ948" s="346"/>
      <c r="BK948" s="346"/>
      <c r="BL948" s="346"/>
      <c r="BM948" s="346"/>
      <c r="BN948" s="346"/>
      <c r="BO948" s="346"/>
      <c r="BP948" s="346"/>
      <c r="BQ948" s="346"/>
    </row>
    <row r="949" ht="15.75" customHeight="1">
      <c r="A949" s="346"/>
      <c r="B949" s="346"/>
      <c r="C949" s="346"/>
      <c r="D949" s="346"/>
      <c r="E949" s="346"/>
      <c r="F949" s="346"/>
      <c r="G949" s="346"/>
      <c r="H949" s="346"/>
      <c r="I949" s="346"/>
      <c r="J949" s="346"/>
      <c r="K949" s="346"/>
      <c r="L949" s="346"/>
      <c r="M949" s="346"/>
      <c r="N949" s="346"/>
      <c r="O949" s="346"/>
      <c r="P949" s="346"/>
      <c r="Q949" s="346"/>
      <c r="R949" s="346"/>
      <c r="S949" s="346"/>
      <c r="T949" s="346"/>
      <c r="U949" s="346"/>
      <c r="V949" s="346"/>
      <c r="W949" s="346"/>
      <c r="X949" s="346"/>
      <c r="Y949" s="346"/>
      <c r="Z949" s="346"/>
      <c r="AA949" s="346"/>
      <c r="AB949" s="346"/>
      <c r="AC949" s="346"/>
      <c r="AD949" s="346"/>
      <c r="AE949" s="346"/>
      <c r="AF949" s="346"/>
      <c r="AG949" s="346"/>
      <c r="AH949" s="346"/>
      <c r="AI949" s="346"/>
      <c r="AJ949" s="346"/>
      <c r="AK949" s="346"/>
      <c r="AL949" s="346"/>
      <c r="AM949" s="346"/>
      <c r="AN949" s="346"/>
      <c r="AO949" s="346"/>
      <c r="AP949" s="346"/>
      <c r="AQ949" s="346"/>
      <c r="AR949" s="346"/>
      <c r="AS949" s="346"/>
      <c r="AT949" s="346"/>
      <c r="AU949" s="346"/>
      <c r="AV949" s="346"/>
      <c r="AW949" s="346"/>
      <c r="AX949" s="346"/>
      <c r="AY949" s="346"/>
      <c r="AZ949" s="346"/>
      <c r="BA949" s="346"/>
      <c r="BB949" s="346"/>
      <c r="BC949" s="346"/>
      <c r="BD949" s="346"/>
      <c r="BE949" s="346"/>
      <c r="BF949" s="346"/>
      <c r="BG949" s="346"/>
      <c r="BH949" s="346"/>
      <c r="BI949" s="346"/>
      <c r="BJ949" s="346"/>
      <c r="BK949" s="346"/>
      <c r="BL949" s="346"/>
      <c r="BM949" s="346"/>
      <c r="BN949" s="346"/>
      <c r="BO949" s="346"/>
      <c r="BP949" s="346"/>
      <c r="BQ949" s="346"/>
    </row>
    <row r="950" ht="15.75" customHeight="1">
      <c r="A950" s="346"/>
      <c r="B950" s="346"/>
      <c r="C950" s="346"/>
      <c r="D950" s="346"/>
      <c r="E950" s="346"/>
      <c r="F950" s="346"/>
      <c r="G950" s="346"/>
      <c r="H950" s="346"/>
      <c r="I950" s="346"/>
      <c r="J950" s="346"/>
      <c r="K950" s="346"/>
      <c r="L950" s="346"/>
      <c r="M950" s="346"/>
      <c r="N950" s="346"/>
      <c r="O950" s="346"/>
      <c r="P950" s="346"/>
      <c r="Q950" s="346"/>
      <c r="R950" s="346"/>
      <c r="S950" s="346"/>
      <c r="T950" s="346"/>
      <c r="U950" s="346"/>
      <c r="V950" s="346"/>
      <c r="W950" s="346"/>
      <c r="X950" s="346"/>
      <c r="Y950" s="346"/>
      <c r="Z950" s="346"/>
      <c r="AA950" s="346"/>
      <c r="AB950" s="346"/>
      <c r="AC950" s="346"/>
      <c r="AD950" s="346"/>
      <c r="AE950" s="346"/>
      <c r="AF950" s="346"/>
      <c r="AG950" s="346"/>
      <c r="AH950" s="346"/>
      <c r="AI950" s="346"/>
      <c r="AJ950" s="346"/>
      <c r="AK950" s="346"/>
      <c r="AL950" s="346"/>
      <c r="AM950" s="346"/>
      <c r="AN950" s="346"/>
      <c r="AO950" s="346"/>
      <c r="AP950" s="346"/>
      <c r="AQ950" s="346"/>
      <c r="AR950" s="346"/>
      <c r="AS950" s="346"/>
      <c r="AT950" s="346"/>
      <c r="AU950" s="346"/>
      <c r="AV950" s="346"/>
      <c r="AW950" s="346"/>
      <c r="AX950" s="346"/>
      <c r="AY950" s="346"/>
      <c r="AZ950" s="346"/>
      <c r="BA950" s="346"/>
      <c r="BB950" s="346"/>
      <c r="BC950" s="346"/>
      <c r="BD950" s="346"/>
      <c r="BE950" s="346"/>
      <c r="BF950" s="346"/>
      <c r="BG950" s="346"/>
      <c r="BH950" s="346"/>
      <c r="BI950" s="346"/>
      <c r="BJ950" s="346"/>
      <c r="BK950" s="346"/>
      <c r="BL950" s="346"/>
      <c r="BM950" s="346"/>
      <c r="BN950" s="346"/>
      <c r="BO950" s="346"/>
      <c r="BP950" s="346"/>
      <c r="BQ950" s="346"/>
    </row>
    <row r="951" ht="15.75" customHeight="1">
      <c r="A951" s="346"/>
      <c r="B951" s="346"/>
      <c r="C951" s="346"/>
      <c r="D951" s="346"/>
      <c r="E951" s="346"/>
      <c r="F951" s="346"/>
      <c r="G951" s="346"/>
      <c r="H951" s="346"/>
      <c r="I951" s="346"/>
      <c r="J951" s="346"/>
      <c r="K951" s="346"/>
      <c r="L951" s="346"/>
      <c r="M951" s="346"/>
      <c r="N951" s="346"/>
      <c r="O951" s="346"/>
      <c r="P951" s="346"/>
      <c r="Q951" s="346"/>
      <c r="R951" s="346"/>
      <c r="S951" s="346"/>
      <c r="T951" s="346"/>
      <c r="U951" s="346"/>
      <c r="V951" s="346"/>
      <c r="W951" s="346"/>
      <c r="X951" s="346"/>
      <c r="Y951" s="346"/>
      <c r="Z951" s="346"/>
      <c r="AA951" s="346"/>
      <c r="AB951" s="346"/>
      <c r="AC951" s="346"/>
      <c r="AD951" s="346"/>
      <c r="AE951" s="346"/>
      <c r="AF951" s="346"/>
      <c r="AG951" s="346"/>
      <c r="AH951" s="346"/>
      <c r="AI951" s="346"/>
      <c r="AJ951" s="346"/>
      <c r="AK951" s="346"/>
      <c r="AL951" s="346"/>
      <c r="AM951" s="346"/>
      <c r="AN951" s="346"/>
      <c r="AO951" s="346"/>
      <c r="AP951" s="346"/>
      <c r="AQ951" s="346"/>
      <c r="AR951" s="346"/>
      <c r="AS951" s="346"/>
      <c r="AT951" s="346"/>
      <c r="AU951" s="346"/>
      <c r="AV951" s="346"/>
      <c r="AW951" s="346"/>
      <c r="AX951" s="346"/>
      <c r="AY951" s="346"/>
      <c r="AZ951" s="346"/>
      <c r="BA951" s="346"/>
      <c r="BB951" s="346"/>
      <c r="BC951" s="346"/>
      <c r="BD951" s="346"/>
      <c r="BE951" s="346"/>
      <c r="BF951" s="346"/>
      <c r="BG951" s="346"/>
      <c r="BH951" s="346"/>
      <c r="BI951" s="346"/>
      <c r="BJ951" s="346"/>
      <c r="BK951" s="346"/>
      <c r="BL951" s="346"/>
      <c r="BM951" s="346"/>
      <c r="BN951" s="346"/>
      <c r="BO951" s="346"/>
      <c r="BP951" s="346"/>
      <c r="BQ951" s="346"/>
    </row>
    <row r="952" ht="15.75" customHeight="1">
      <c r="A952" s="346"/>
      <c r="B952" s="346"/>
      <c r="C952" s="346"/>
      <c r="D952" s="346"/>
      <c r="E952" s="346"/>
      <c r="F952" s="346"/>
      <c r="G952" s="346"/>
      <c r="H952" s="346"/>
      <c r="I952" s="346"/>
      <c r="J952" s="346"/>
      <c r="K952" s="346"/>
      <c r="L952" s="346"/>
      <c r="M952" s="346"/>
      <c r="N952" s="346"/>
      <c r="O952" s="346"/>
      <c r="P952" s="346"/>
      <c r="Q952" s="346"/>
      <c r="R952" s="346"/>
      <c r="S952" s="346"/>
      <c r="T952" s="346"/>
      <c r="U952" s="346"/>
      <c r="V952" s="346"/>
      <c r="W952" s="346"/>
      <c r="X952" s="346"/>
      <c r="Y952" s="346"/>
      <c r="Z952" s="346"/>
      <c r="AA952" s="346"/>
      <c r="AB952" s="346"/>
      <c r="AC952" s="346"/>
      <c r="AD952" s="346"/>
      <c r="AE952" s="346"/>
      <c r="AF952" s="346"/>
      <c r="AG952" s="346"/>
      <c r="AH952" s="346"/>
      <c r="AI952" s="346"/>
      <c r="AJ952" s="346"/>
      <c r="AK952" s="346"/>
      <c r="AL952" s="346"/>
      <c r="AM952" s="346"/>
      <c r="AN952" s="346"/>
      <c r="AO952" s="346"/>
      <c r="AP952" s="346"/>
      <c r="AQ952" s="346"/>
      <c r="AR952" s="346"/>
      <c r="AS952" s="346"/>
      <c r="AT952" s="346"/>
      <c r="AU952" s="346"/>
      <c r="AV952" s="346"/>
      <c r="AW952" s="346"/>
      <c r="AX952" s="346"/>
      <c r="AY952" s="346"/>
      <c r="AZ952" s="346"/>
      <c r="BA952" s="346"/>
      <c r="BB952" s="346"/>
      <c r="BC952" s="346"/>
      <c r="BD952" s="346"/>
      <c r="BE952" s="346"/>
      <c r="BF952" s="346"/>
      <c r="BG952" s="346"/>
      <c r="BH952" s="346"/>
      <c r="BI952" s="346"/>
      <c r="BJ952" s="346"/>
      <c r="BK952" s="346"/>
      <c r="BL952" s="346"/>
      <c r="BM952" s="346"/>
      <c r="BN952" s="346"/>
      <c r="BO952" s="346"/>
      <c r="BP952" s="346"/>
      <c r="BQ952" s="346"/>
    </row>
    <row r="953" ht="15.75" customHeight="1">
      <c r="A953" s="346"/>
      <c r="B953" s="346"/>
      <c r="C953" s="346"/>
      <c r="D953" s="346"/>
      <c r="E953" s="346"/>
      <c r="F953" s="346"/>
      <c r="G953" s="346"/>
      <c r="H953" s="346"/>
      <c r="I953" s="346"/>
      <c r="J953" s="346"/>
      <c r="K953" s="346"/>
      <c r="L953" s="346"/>
      <c r="M953" s="346"/>
      <c r="N953" s="346"/>
      <c r="O953" s="346"/>
      <c r="P953" s="346"/>
      <c r="Q953" s="346"/>
      <c r="R953" s="346"/>
      <c r="S953" s="346"/>
      <c r="T953" s="346"/>
      <c r="U953" s="346"/>
      <c r="V953" s="346"/>
      <c r="W953" s="346"/>
      <c r="X953" s="346"/>
      <c r="Y953" s="346"/>
      <c r="Z953" s="346"/>
      <c r="AA953" s="346"/>
      <c r="AB953" s="346"/>
      <c r="AC953" s="346"/>
      <c r="AD953" s="346"/>
      <c r="AE953" s="346"/>
      <c r="AF953" s="346"/>
      <c r="AG953" s="346"/>
      <c r="AH953" s="346"/>
      <c r="AI953" s="346"/>
      <c r="AJ953" s="346"/>
      <c r="AK953" s="346"/>
      <c r="AL953" s="346"/>
      <c r="AM953" s="346"/>
      <c r="AN953" s="346"/>
      <c r="AO953" s="346"/>
      <c r="AP953" s="346"/>
      <c r="AQ953" s="346"/>
      <c r="AR953" s="346"/>
      <c r="AS953" s="346"/>
      <c r="AT953" s="346"/>
      <c r="AU953" s="346"/>
      <c r="AV953" s="346"/>
      <c r="AW953" s="346"/>
      <c r="AX953" s="346"/>
      <c r="AY953" s="346"/>
      <c r="AZ953" s="346"/>
      <c r="BA953" s="346"/>
      <c r="BB953" s="346"/>
      <c r="BC953" s="346"/>
      <c r="BD953" s="346"/>
      <c r="BE953" s="346"/>
      <c r="BF953" s="346"/>
      <c r="BG953" s="346"/>
      <c r="BH953" s="346"/>
      <c r="BI953" s="346"/>
      <c r="BJ953" s="346"/>
      <c r="BK953" s="346"/>
      <c r="BL953" s="346"/>
      <c r="BM953" s="346"/>
      <c r="BN953" s="346"/>
      <c r="BO953" s="346"/>
      <c r="BP953" s="346"/>
      <c r="BQ953" s="346"/>
    </row>
    <row r="954" ht="15.75" customHeight="1">
      <c r="A954" s="346"/>
      <c r="B954" s="346"/>
      <c r="C954" s="346"/>
      <c r="D954" s="346"/>
      <c r="E954" s="346"/>
      <c r="F954" s="346"/>
      <c r="G954" s="346"/>
      <c r="H954" s="346"/>
      <c r="I954" s="346"/>
      <c r="J954" s="346"/>
      <c r="K954" s="346"/>
      <c r="L954" s="346"/>
      <c r="M954" s="346"/>
      <c r="N954" s="346"/>
      <c r="O954" s="346"/>
      <c r="P954" s="346"/>
      <c r="Q954" s="346"/>
      <c r="R954" s="346"/>
      <c r="S954" s="346"/>
      <c r="T954" s="346"/>
      <c r="U954" s="346"/>
      <c r="V954" s="346"/>
      <c r="W954" s="346"/>
      <c r="X954" s="346"/>
      <c r="Y954" s="346"/>
      <c r="Z954" s="346"/>
      <c r="AA954" s="346"/>
      <c r="AB954" s="346"/>
      <c r="AC954" s="346"/>
      <c r="AD954" s="346"/>
      <c r="AE954" s="346"/>
      <c r="AF954" s="346"/>
      <c r="AG954" s="346"/>
      <c r="AH954" s="346"/>
      <c r="AI954" s="346"/>
      <c r="AJ954" s="346"/>
      <c r="AK954" s="346"/>
      <c r="AL954" s="346"/>
      <c r="AM954" s="346"/>
      <c r="AN954" s="346"/>
      <c r="AO954" s="346"/>
      <c r="AP954" s="346"/>
      <c r="AQ954" s="346"/>
      <c r="AR954" s="346"/>
      <c r="AS954" s="346"/>
      <c r="AT954" s="346"/>
      <c r="AU954" s="346"/>
      <c r="AV954" s="346"/>
      <c r="AW954" s="346"/>
      <c r="AX954" s="346"/>
      <c r="AY954" s="346"/>
      <c r="AZ954" s="346"/>
      <c r="BA954" s="346"/>
      <c r="BB954" s="346"/>
      <c r="BC954" s="346"/>
      <c r="BD954" s="346"/>
      <c r="BE954" s="346"/>
      <c r="BF954" s="346"/>
      <c r="BG954" s="346"/>
      <c r="BH954" s="346"/>
      <c r="BI954" s="346"/>
      <c r="BJ954" s="346"/>
      <c r="BK954" s="346"/>
      <c r="BL954" s="346"/>
      <c r="BM954" s="346"/>
      <c r="BN954" s="346"/>
      <c r="BO954" s="346"/>
      <c r="BP954" s="346"/>
      <c r="BQ954" s="346"/>
    </row>
    <row r="955" ht="15.75" customHeight="1">
      <c r="A955" s="346"/>
      <c r="B955" s="346"/>
      <c r="C955" s="346"/>
      <c r="D955" s="346"/>
      <c r="E955" s="346"/>
      <c r="F955" s="346"/>
      <c r="G955" s="346"/>
      <c r="H955" s="346"/>
      <c r="I955" s="346"/>
      <c r="J955" s="346"/>
      <c r="K955" s="346"/>
      <c r="L955" s="346"/>
      <c r="M955" s="346"/>
      <c r="N955" s="346"/>
      <c r="O955" s="346"/>
      <c r="P955" s="346"/>
      <c r="Q955" s="346"/>
      <c r="R955" s="346"/>
      <c r="S955" s="346"/>
      <c r="T955" s="346"/>
      <c r="U955" s="346"/>
      <c r="V955" s="346"/>
      <c r="W955" s="346"/>
      <c r="X955" s="346"/>
      <c r="Y955" s="346"/>
      <c r="Z955" s="346"/>
      <c r="AA955" s="346"/>
      <c r="AB955" s="346"/>
      <c r="AC955" s="346"/>
      <c r="AD955" s="346"/>
      <c r="AE955" s="346"/>
      <c r="AF955" s="346"/>
      <c r="AG955" s="346"/>
      <c r="AH955" s="346"/>
      <c r="AI955" s="346"/>
      <c r="AJ955" s="346"/>
      <c r="AK955" s="346"/>
      <c r="AL955" s="346"/>
      <c r="AM955" s="346"/>
      <c r="AN955" s="346"/>
      <c r="AO955" s="346"/>
      <c r="AP955" s="346"/>
      <c r="AQ955" s="346"/>
      <c r="AR955" s="346"/>
      <c r="AS955" s="346"/>
      <c r="AT955" s="346"/>
      <c r="AU955" s="346"/>
      <c r="AV955" s="346"/>
      <c r="AW955" s="346"/>
      <c r="AX955" s="346"/>
      <c r="AY955" s="346"/>
      <c r="AZ955" s="346"/>
      <c r="BA955" s="346"/>
      <c r="BB955" s="346"/>
      <c r="BC955" s="346"/>
      <c r="BD955" s="346"/>
      <c r="BE955" s="346"/>
      <c r="BF955" s="346"/>
      <c r="BG955" s="346"/>
      <c r="BH955" s="346"/>
      <c r="BI955" s="346"/>
      <c r="BJ955" s="346"/>
      <c r="BK955" s="346"/>
      <c r="BL955" s="346"/>
      <c r="BM955" s="346"/>
      <c r="BN955" s="346"/>
      <c r="BO955" s="346"/>
      <c r="BP955" s="346"/>
      <c r="BQ955" s="346"/>
    </row>
    <row r="956" ht="15.75" customHeight="1">
      <c r="A956" s="346"/>
      <c r="B956" s="346"/>
      <c r="C956" s="346"/>
      <c r="D956" s="346"/>
      <c r="E956" s="346"/>
      <c r="F956" s="346"/>
      <c r="G956" s="346"/>
      <c r="H956" s="346"/>
      <c r="I956" s="346"/>
      <c r="J956" s="346"/>
      <c r="K956" s="346"/>
      <c r="L956" s="346"/>
      <c r="M956" s="346"/>
      <c r="N956" s="346"/>
      <c r="O956" s="346"/>
      <c r="P956" s="346"/>
      <c r="Q956" s="346"/>
      <c r="R956" s="346"/>
      <c r="S956" s="346"/>
      <c r="T956" s="346"/>
      <c r="U956" s="346"/>
      <c r="V956" s="346"/>
      <c r="W956" s="346"/>
      <c r="X956" s="346"/>
      <c r="Y956" s="346"/>
      <c r="Z956" s="346"/>
      <c r="AA956" s="346"/>
      <c r="AB956" s="346"/>
      <c r="AC956" s="346"/>
      <c r="AD956" s="346"/>
      <c r="AE956" s="346"/>
      <c r="AF956" s="346"/>
      <c r="AG956" s="346"/>
      <c r="AH956" s="346"/>
      <c r="AI956" s="346"/>
      <c r="AJ956" s="346"/>
      <c r="AK956" s="346"/>
      <c r="AL956" s="346"/>
      <c r="AM956" s="346"/>
      <c r="AN956" s="346"/>
      <c r="AO956" s="346"/>
      <c r="AP956" s="346"/>
      <c r="AQ956" s="346"/>
      <c r="AR956" s="346"/>
      <c r="AS956" s="346"/>
      <c r="AT956" s="346"/>
      <c r="AU956" s="346"/>
      <c r="AV956" s="346"/>
      <c r="AW956" s="346"/>
      <c r="AX956" s="346"/>
      <c r="AY956" s="346"/>
      <c r="AZ956" s="346"/>
      <c r="BA956" s="346"/>
      <c r="BB956" s="346"/>
      <c r="BC956" s="346"/>
      <c r="BD956" s="346"/>
      <c r="BE956" s="346"/>
      <c r="BF956" s="346"/>
      <c r="BG956" s="346"/>
      <c r="BH956" s="346"/>
      <c r="BI956" s="346"/>
      <c r="BJ956" s="346"/>
      <c r="BK956" s="346"/>
      <c r="BL956" s="346"/>
      <c r="BM956" s="346"/>
      <c r="BN956" s="346"/>
      <c r="BO956" s="346"/>
      <c r="BP956" s="346"/>
      <c r="BQ956" s="346"/>
    </row>
    <row r="957" ht="15.75" customHeight="1">
      <c r="A957" s="346"/>
      <c r="B957" s="346"/>
      <c r="C957" s="346"/>
      <c r="D957" s="346"/>
      <c r="E957" s="346"/>
      <c r="F957" s="346"/>
      <c r="G957" s="346"/>
      <c r="H957" s="346"/>
      <c r="I957" s="346"/>
      <c r="J957" s="346"/>
      <c r="K957" s="346"/>
      <c r="L957" s="346"/>
      <c r="M957" s="346"/>
      <c r="N957" s="346"/>
      <c r="O957" s="346"/>
      <c r="P957" s="346"/>
      <c r="Q957" s="346"/>
      <c r="R957" s="346"/>
      <c r="S957" s="346"/>
      <c r="T957" s="346"/>
      <c r="U957" s="346"/>
      <c r="V957" s="346"/>
      <c r="W957" s="346"/>
      <c r="X957" s="346"/>
      <c r="Y957" s="346"/>
      <c r="Z957" s="346"/>
      <c r="AA957" s="346"/>
      <c r="AB957" s="346"/>
      <c r="AC957" s="346"/>
      <c r="AD957" s="346"/>
      <c r="AE957" s="346"/>
      <c r="AF957" s="346"/>
      <c r="AG957" s="346"/>
      <c r="AH957" s="346"/>
      <c r="AI957" s="346"/>
      <c r="AJ957" s="346"/>
      <c r="AK957" s="346"/>
      <c r="AL957" s="346"/>
      <c r="AM957" s="346"/>
      <c r="AN957" s="346"/>
      <c r="AO957" s="346"/>
      <c r="AP957" s="346"/>
      <c r="AQ957" s="346"/>
      <c r="AR957" s="346"/>
      <c r="AS957" s="346"/>
      <c r="AT957" s="346"/>
      <c r="AU957" s="346"/>
      <c r="AV957" s="346"/>
      <c r="AW957" s="346"/>
      <c r="AX957" s="346"/>
      <c r="AY957" s="346"/>
      <c r="AZ957" s="346"/>
      <c r="BA957" s="346"/>
      <c r="BB957" s="346"/>
      <c r="BC957" s="346"/>
      <c r="BD957" s="346"/>
      <c r="BE957" s="346"/>
      <c r="BF957" s="346"/>
      <c r="BG957" s="346"/>
      <c r="BH957" s="346"/>
      <c r="BI957" s="346"/>
      <c r="BJ957" s="346"/>
      <c r="BK957" s="346"/>
      <c r="BL957" s="346"/>
      <c r="BM957" s="346"/>
      <c r="BN957" s="346"/>
      <c r="BO957" s="346"/>
      <c r="BP957" s="346"/>
      <c r="BQ957" s="346"/>
    </row>
    <row r="958" ht="15.75" customHeight="1">
      <c r="A958" s="346"/>
      <c r="B958" s="346"/>
      <c r="C958" s="346"/>
      <c r="D958" s="346"/>
      <c r="E958" s="346"/>
      <c r="F958" s="346"/>
      <c r="G958" s="346"/>
      <c r="H958" s="346"/>
      <c r="I958" s="346"/>
      <c r="J958" s="346"/>
      <c r="K958" s="346"/>
      <c r="L958" s="346"/>
      <c r="M958" s="346"/>
      <c r="N958" s="346"/>
      <c r="O958" s="346"/>
      <c r="P958" s="346"/>
      <c r="Q958" s="346"/>
      <c r="R958" s="346"/>
      <c r="S958" s="346"/>
      <c r="T958" s="346"/>
      <c r="U958" s="346"/>
      <c r="V958" s="346"/>
      <c r="W958" s="346"/>
      <c r="X958" s="346"/>
      <c r="Y958" s="346"/>
      <c r="Z958" s="346"/>
      <c r="AA958" s="346"/>
      <c r="AB958" s="346"/>
      <c r="AC958" s="346"/>
      <c r="AD958" s="346"/>
      <c r="AE958" s="346"/>
      <c r="AF958" s="346"/>
      <c r="AG958" s="346"/>
      <c r="AH958" s="346"/>
      <c r="AI958" s="346"/>
      <c r="AJ958" s="346"/>
      <c r="AK958" s="346"/>
      <c r="AL958" s="346"/>
      <c r="AM958" s="346"/>
      <c r="AN958" s="346"/>
      <c r="AO958" s="346"/>
      <c r="AP958" s="346"/>
      <c r="AQ958" s="346"/>
      <c r="AR958" s="346"/>
      <c r="AS958" s="346"/>
      <c r="AT958" s="346"/>
      <c r="AU958" s="346"/>
      <c r="AV958" s="346"/>
      <c r="AW958" s="346"/>
      <c r="AX958" s="346"/>
      <c r="AY958" s="346"/>
      <c r="AZ958" s="346"/>
      <c r="BA958" s="346"/>
      <c r="BB958" s="346"/>
      <c r="BC958" s="346"/>
      <c r="BD958" s="346"/>
      <c r="BE958" s="346"/>
      <c r="BF958" s="346"/>
      <c r="BG958" s="346"/>
      <c r="BH958" s="346"/>
      <c r="BI958" s="346"/>
      <c r="BJ958" s="346"/>
      <c r="BK958" s="346"/>
      <c r="BL958" s="346"/>
      <c r="BM958" s="346"/>
      <c r="BN958" s="346"/>
      <c r="BO958" s="346"/>
      <c r="BP958" s="346"/>
      <c r="BQ958" s="346"/>
    </row>
    <row r="959" ht="15.75" customHeight="1">
      <c r="A959" s="346"/>
      <c r="B959" s="346"/>
      <c r="C959" s="346"/>
      <c r="D959" s="346"/>
      <c r="E959" s="346"/>
      <c r="F959" s="346"/>
      <c r="G959" s="346"/>
      <c r="H959" s="346"/>
      <c r="I959" s="346"/>
      <c r="J959" s="346"/>
      <c r="K959" s="346"/>
      <c r="L959" s="346"/>
      <c r="M959" s="346"/>
      <c r="N959" s="346"/>
      <c r="O959" s="346"/>
      <c r="P959" s="346"/>
      <c r="Q959" s="346"/>
      <c r="R959" s="346"/>
      <c r="S959" s="346"/>
      <c r="T959" s="346"/>
      <c r="U959" s="346"/>
      <c r="V959" s="346"/>
      <c r="W959" s="346"/>
      <c r="X959" s="346"/>
      <c r="Y959" s="346"/>
      <c r="Z959" s="346"/>
      <c r="AA959" s="346"/>
      <c r="AB959" s="346"/>
      <c r="AC959" s="346"/>
      <c r="AD959" s="346"/>
      <c r="AE959" s="346"/>
      <c r="AF959" s="346"/>
      <c r="AG959" s="346"/>
      <c r="AH959" s="346"/>
      <c r="AI959" s="346"/>
      <c r="AJ959" s="346"/>
      <c r="AK959" s="346"/>
      <c r="AL959" s="346"/>
      <c r="AM959" s="346"/>
      <c r="AN959" s="346"/>
      <c r="AO959" s="346"/>
      <c r="AP959" s="346"/>
      <c r="AQ959" s="346"/>
      <c r="AR959" s="346"/>
      <c r="AS959" s="346"/>
      <c r="AT959" s="346"/>
      <c r="AU959" s="346"/>
      <c r="AV959" s="346"/>
      <c r="AW959" s="346"/>
      <c r="AX959" s="346"/>
      <c r="AY959" s="346"/>
      <c r="AZ959" s="346"/>
      <c r="BA959" s="346"/>
      <c r="BB959" s="346"/>
      <c r="BC959" s="346"/>
      <c r="BD959" s="346"/>
      <c r="BE959" s="346"/>
      <c r="BF959" s="346"/>
      <c r="BG959" s="346"/>
      <c r="BH959" s="346"/>
      <c r="BI959" s="346"/>
      <c r="BJ959" s="346"/>
      <c r="BK959" s="346"/>
      <c r="BL959" s="346"/>
      <c r="BM959" s="346"/>
      <c r="BN959" s="346"/>
      <c r="BO959" s="346"/>
      <c r="BP959" s="346"/>
      <c r="BQ959" s="346"/>
    </row>
    <row r="960" ht="15.75" customHeight="1">
      <c r="A960" s="346"/>
      <c r="B960" s="346"/>
      <c r="C960" s="346"/>
      <c r="D960" s="346"/>
      <c r="E960" s="346"/>
      <c r="F960" s="346"/>
      <c r="G960" s="346"/>
      <c r="H960" s="346"/>
      <c r="I960" s="346"/>
      <c r="J960" s="346"/>
      <c r="K960" s="346"/>
      <c r="L960" s="346"/>
      <c r="M960" s="346"/>
      <c r="N960" s="346"/>
      <c r="O960" s="346"/>
      <c r="P960" s="346"/>
      <c r="Q960" s="346"/>
      <c r="R960" s="346"/>
      <c r="S960" s="346"/>
      <c r="T960" s="346"/>
      <c r="U960" s="346"/>
      <c r="V960" s="346"/>
      <c r="W960" s="346"/>
      <c r="X960" s="346"/>
      <c r="Y960" s="346"/>
      <c r="Z960" s="346"/>
      <c r="AA960" s="346"/>
      <c r="AB960" s="346"/>
      <c r="AC960" s="346"/>
      <c r="AD960" s="346"/>
      <c r="AE960" s="346"/>
      <c r="AF960" s="346"/>
      <c r="AG960" s="346"/>
      <c r="AH960" s="346"/>
      <c r="AI960" s="346"/>
      <c r="AJ960" s="346"/>
      <c r="AK960" s="346"/>
      <c r="AL960" s="346"/>
      <c r="AM960" s="346"/>
      <c r="AN960" s="346"/>
      <c r="AO960" s="346"/>
      <c r="AP960" s="346"/>
      <c r="AQ960" s="346"/>
      <c r="AR960" s="346"/>
      <c r="AS960" s="346"/>
      <c r="AT960" s="346"/>
      <c r="AU960" s="346"/>
      <c r="AV960" s="346"/>
      <c r="AW960" s="346"/>
      <c r="AX960" s="346"/>
      <c r="AY960" s="346"/>
      <c r="AZ960" s="346"/>
      <c r="BA960" s="346"/>
      <c r="BB960" s="346"/>
      <c r="BC960" s="346"/>
      <c r="BD960" s="346"/>
      <c r="BE960" s="346"/>
      <c r="BF960" s="346"/>
      <c r="BG960" s="346"/>
      <c r="BH960" s="346"/>
      <c r="BI960" s="346"/>
      <c r="BJ960" s="346"/>
      <c r="BK960" s="346"/>
      <c r="BL960" s="346"/>
      <c r="BM960" s="346"/>
      <c r="BN960" s="346"/>
      <c r="BO960" s="346"/>
      <c r="BP960" s="346"/>
      <c r="BQ960" s="346"/>
    </row>
    <row r="961" ht="15.75" customHeight="1">
      <c r="A961" s="346"/>
      <c r="B961" s="346"/>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c r="Y961" s="346"/>
      <c r="Z961" s="346"/>
      <c r="AA961" s="346"/>
      <c r="AB961" s="346"/>
      <c r="AC961" s="346"/>
      <c r="AD961" s="346"/>
      <c r="AE961" s="346"/>
      <c r="AF961" s="346"/>
      <c r="AG961" s="346"/>
      <c r="AH961" s="346"/>
      <c r="AI961" s="346"/>
      <c r="AJ961" s="346"/>
      <c r="AK961" s="346"/>
      <c r="AL961" s="346"/>
      <c r="AM961" s="346"/>
      <c r="AN961" s="346"/>
      <c r="AO961" s="346"/>
      <c r="AP961" s="346"/>
      <c r="AQ961" s="346"/>
      <c r="AR961" s="346"/>
      <c r="AS961" s="346"/>
      <c r="AT961" s="346"/>
      <c r="AU961" s="346"/>
      <c r="AV961" s="346"/>
      <c r="AW961" s="346"/>
      <c r="AX961" s="346"/>
      <c r="AY961" s="346"/>
      <c r="AZ961" s="346"/>
      <c r="BA961" s="346"/>
      <c r="BB961" s="346"/>
      <c r="BC961" s="346"/>
      <c r="BD961" s="346"/>
      <c r="BE961" s="346"/>
      <c r="BF961" s="346"/>
      <c r="BG961" s="346"/>
      <c r="BH961" s="346"/>
      <c r="BI961" s="346"/>
      <c r="BJ961" s="346"/>
      <c r="BK961" s="346"/>
      <c r="BL961" s="346"/>
      <c r="BM961" s="346"/>
      <c r="BN961" s="346"/>
      <c r="BO961" s="346"/>
      <c r="BP961" s="346"/>
      <c r="BQ961" s="346"/>
    </row>
    <row r="962" ht="15.75" customHeight="1">
      <c r="A962" s="346"/>
      <c r="B962" s="346"/>
      <c r="C962" s="346"/>
      <c r="D962" s="346"/>
      <c r="E962" s="346"/>
      <c r="F962" s="346"/>
      <c r="G962" s="346"/>
      <c r="H962" s="346"/>
      <c r="I962" s="346"/>
      <c r="J962" s="346"/>
      <c r="K962" s="346"/>
      <c r="L962" s="346"/>
      <c r="M962" s="346"/>
      <c r="N962" s="346"/>
      <c r="O962" s="346"/>
      <c r="P962" s="346"/>
      <c r="Q962" s="346"/>
      <c r="R962" s="346"/>
      <c r="S962" s="346"/>
      <c r="T962" s="346"/>
      <c r="U962" s="346"/>
      <c r="V962" s="346"/>
      <c r="W962" s="346"/>
      <c r="X962" s="346"/>
      <c r="Y962" s="346"/>
      <c r="Z962" s="346"/>
      <c r="AA962" s="346"/>
      <c r="AB962" s="346"/>
      <c r="AC962" s="346"/>
      <c r="AD962" s="346"/>
      <c r="AE962" s="346"/>
      <c r="AF962" s="346"/>
      <c r="AG962" s="346"/>
      <c r="AH962" s="346"/>
      <c r="AI962" s="346"/>
      <c r="AJ962" s="346"/>
      <c r="AK962" s="346"/>
      <c r="AL962" s="346"/>
      <c r="AM962" s="346"/>
      <c r="AN962" s="346"/>
      <c r="AO962" s="346"/>
      <c r="AP962" s="346"/>
      <c r="AQ962" s="346"/>
      <c r="AR962" s="346"/>
      <c r="AS962" s="346"/>
      <c r="AT962" s="346"/>
      <c r="AU962" s="346"/>
      <c r="AV962" s="346"/>
      <c r="AW962" s="346"/>
      <c r="AX962" s="346"/>
      <c r="AY962" s="346"/>
      <c r="AZ962" s="346"/>
      <c r="BA962" s="346"/>
      <c r="BB962" s="346"/>
      <c r="BC962" s="346"/>
      <c r="BD962" s="346"/>
      <c r="BE962" s="346"/>
      <c r="BF962" s="346"/>
      <c r="BG962" s="346"/>
      <c r="BH962" s="346"/>
      <c r="BI962" s="346"/>
      <c r="BJ962" s="346"/>
      <c r="BK962" s="346"/>
      <c r="BL962" s="346"/>
      <c r="BM962" s="346"/>
      <c r="BN962" s="346"/>
      <c r="BO962" s="346"/>
      <c r="BP962" s="346"/>
      <c r="BQ962" s="346"/>
    </row>
    <row r="963" ht="15.75" customHeight="1">
      <c r="A963" s="346"/>
      <c r="B963" s="346"/>
      <c r="C963" s="346"/>
      <c r="D963" s="346"/>
      <c r="E963" s="346"/>
      <c r="F963" s="346"/>
      <c r="G963" s="346"/>
      <c r="H963" s="346"/>
      <c r="I963" s="346"/>
      <c r="J963" s="346"/>
      <c r="K963" s="346"/>
      <c r="L963" s="346"/>
      <c r="M963" s="346"/>
      <c r="N963" s="346"/>
      <c r="O963" s="346"/>
      <c r="P963" s="346"/>
      <c r="Q963" s="346"/>
      <c r="R963" s="346"/>
      <c r="S963" s="346"/>
      <c r="T963" s="346"/>
      <c r="U963" s="346"/>
      <c r="V963" s="346"/>
      <c r="W963" s="346"/>
      <c r="X963" s="346"/>
      <c r="Y963" s="346"/>
      <c r="Z963" s="346"/>
      <c r="AA963" s="346"/>
      <c r="AB963" s="346"/>
      <c r="AC963" s="346"/>
      <c r="AD963" s="346"/>
      <c r="AE963" s="346"/>
      <c r="AF963" s="346"/>
      <c r="AG963" s="346"/>
      <c r="AH963" s="346"/>
      <c r="AI963" s="346"/>
      <c r="AJ963" s="346"/>
      <c r="AK963" s="346"/>
      <c r="AL963" s="346"/>
      <c r="AM963" s="346"/>
      <c r="AN963" s="346"/>
      <c r="AO963" s="346"/>
      <c r="AP963" s="346"/>
      <c r="AQ963" s="346"/>
      <c r="AR963" s="346"/>
      <c r="AS963" s="346"/>
      <c r="AT963" s="346"/>
      <c r="AU963" s="346"/>
      <c r="AV963" s="346"/>
      <c r="AW963" s="346"/>
      <c r="AX963" s="346"/>
      <c r="AY963" s="346"/>
      <c r="AZ963" s="346"/>
      <c r="BA963" s="346"/>
      <c r="BB963" s="346"/>
      <c r="BC963" s="346"/>
      <c r="BD963" s="346"/>
      <c r="BE963" s="346"/>
      <c r="BF963" s="346"/>
      <c r="BG963" s="346"/>
      <c r="BH963" s="346"/>
      <c r="BI963" s="346"/>
      <c r="BJ963" s="346"/>
      <c r="BK963" s="346"/>
      <c r="BL963" s="346"/>
      <c r="BM963" s="346"/>
      <c r="BN963" s="346"/>
      <c r="BO963" s="346"/>
      <c r="BP963" s="346"/>
      <c r="BQ963" s="346"/>
    </row>
    <row r="964" ht="15.75" customHeight="1">
      <c r="A964" s="346"/>
      <c r="B964" s="346"/>
      <c r="C964" s="346"/>
      <c r="D964" s="346"/>
      <c r="E964" s="346"/>
      <c r="F964" s="346"/>
      <c r="G964" s="346"/>
      <c r="H964" s="346"/>
      <c r="I964" s="346"/>
      <c r="J964" s="346"/>
      <c r="K964" s="346"/>
      <c r="L964" s="346"/>
      <c r="M964" s="346"/>
      <c r="N964" s="346"/>
      <c r="O964" s="346"/>
      <c r="P964" s="346"/>
      <c r="Q964" s="346"/>
      <c r="R964" s="346"/>
      <c r="S964" s="346"/>
      <c r="T964" s="346"/>
      <c r="U964" s="346"/>
      <c r="V964" s="346"/>
      <c r="W964" s="346"/>
      <c r="X964" s="346"/>
      <c r="Y964" s="346"/>
      <c r="Z964" s="346"/>
      <c r="AA964" s="346"/>
      <c r="AB964" s="346"/>
      <c r="AC964" s="346"/>
      <c r="AD964" s="346"/>
      <c r="AE964" s="346"/>
      <c r="AF964" s="346"/>
      <c r="AG964" s="346"/>
      <c r="AH964" s="346"/>
      <c r="AI964" s="346"/>
      <c r="AJ964" s="346"/>
      <c r="AK964" s="346"/>
      <c r="AL964" s="346"/>
      <c r="AM964" s="346"/>
      <c r="AN964" s="346"/>
      <c r="AO964" s="346"/>
      <c r="AP964" s="346"/>
      <c r="AQ964" s="346"/>
      <c r="AR964" s="346"/>
      <c r="AS964" s="346"/>
      <c r="AT964" s="346"/>
      <c r="AU964" s="346"/>
      <c r="AV964" s="346"/>
      <c r="AW964" s="346"/>
      <c r="AX964" s="346"/>
      <c r="AY964" s="346"/>
      <c r="AZ964" s="346"/>
      <c r="BA964" s="346"/>
      <c r="BB964" s="346"/>
      <c r="BC964" s="346"/>
      <c r="BD964" s="346"/>
      <c r="BE964" s="346"/>
      <c r="BF964" s="346"/>
      <c r="BG964" s="346"/>
      <c r="BH964" s="346"/>
      <c r="BI964" s="346"/>
      <c r="BJ964" s="346"/>
      <c r="BK964" s="346"/>
      <c r="BL964" s="346"/>
      <c r="BM964" s="346"/>
      <c r="BN964" s="346"/>
      <c r="BO964" s="346"/>
      <c r="BP964" s="346"/>
      <c r="BQ964" s="346"/>
    </row>
    <row r="965" ht="15.75" customHeight="1">
      <c r="A965" s="346"/>
      <c r="B965" s="346"/>
      <c r="C965" s="346"/>
      <c r="D965" s="346"/>
      <c r="E965" s="346"/>
      <c r="F965" s="346"/>
      <c r="G965" s="346"/>
      <c r="H965" s="346"/>
      <c r="I965" s="346"/>
      <c r="J965" s="346"/>
      <c r="K965" s="346"/>
      <c r="L965" s="346"/>
      <c r="M965" s="346"/>
      <c r="N965" s="346"/>
      <c r="O965" s="346"/>
      <c r="P965" s="346"/>
      <c r="Q965" s="346"/>
      <c r="R965" s="346"/>
      <c r="S965" s="346"/>
      <c r="T965" s="346"/>
      <c r="U965" s="346"/>
      <c r="V965" s="346"/>
      <c r="W965" s="346"/>
      <c r="X965" s="346"/>
      <c r="Y965" s="346"/>
      <c r="Z965" s="346"/>
      <c r="AA965" s="346"/>
      <c r="AB965" s="346"/>
      <c r="AC965" s="346"/>
      <c r="AD965" s="346"/>
      <c r="AE965" s="346"/>
      <c r="AF965" s="346"/>
      <c r="AG965" s="346"/>
      <c r="AH965" s="346"/>
      <c r="AI965" s="346"/>
      <c r="AJ965" s="346"/>
      <c r="AK965" s="346"/>
      <c r="AL965" s="346"/>
      <c r="AM965" s="346"/>
      <c r="AN965" s="346"/>
      <c r="AO965" s="346"/>
      <c r="AP965" s="346"/>
      <c r="AQ965" s="346"/>
      <c r="AR965" s="346"/>
      <c r="AS965" s="346"/>
      <c r="AT965" s="346"/>
      <c r="AU965" s="346"/>
      <c r="AV965" s="346"/>
      <c r="AW965" s="346"/>
      <c r="AX965" s="346"/>
      <c r="AY965" s="346"/>
      <c r="AZ965" s="346"/>
      <c r="BA965" s="346"/>
      <c r="BB965" s="346"/>
      <c r="BC965" s="346"/>
      <c r="BD965" s="346"/>
      <c r="BE965" s="346"/>
      <c r="BF965" s="346"/>
      <c r="BG965" s="346"/>
      <c r="BH965" s="346"/>
      <c r="BI965" s="346"/>
      <c r="BJ965" s="346"/>
      <c r="BK965" s="346"/>
      <c r="BL965" s="346"/>
      <c r="BM965" s="346"/>
      <c r="BN965" s="346"/>
      <c r="BO965" s="346"/>
      <c r="BP965" s="346"/>
      <c r="BQ965" s="346"/>
    </row>
    <row r="966" ht="15.75" customHeight="1">
      <c r="A966" s="346"/>
      <c r="B966" s="346"/>
      <c r="C966" s="346"/>
      <c r="D966" s="346"/>
      <c r="E966" s="346"/>
      <c r="F966" s="346"/>
      <c r="G966" s="346"/>
      <c r="H966" s="346"/>
      <c r="I966" s="346"/>
      <c r="J966" s="346"/>
      <c r="K966" s="346"/>
      <c r="L966" s="346"/>
      <c r="M966" s="346"/>
      <c r="N966" s="346"/>
      <c r="O966" s="346"/>
      <c r="P966" s="346"/>
      <c r="Q966" s="346"/>
      <c r="R966" s="346"/>
      <c r="S966" s="346"/>
      <c r="T966" s="346"/>
      <c r="U966" s="346"/>
      <c r="V966" s="346"/>
      <c r="W966" s="346"/>
      <c r="X966" s="346"/>
      <c r="Y966" s="346"/>
      <c r="Z966" s="346"/>
      <c r="AA966" s="346"/>
      <c r="AB966" s="346"/>
      <c r="AC966" s="346"/>
      <c r="AD966" s="346"/>
      <c r="AE966" s="346"/>
      <c r="AF966" s="346"/>
      <c r="AG966" s="346"/>
      <c r="AH966" s="346"/>
      <c r="AI966" s="346"/>
      <c r="AJ966" s="346"/>
      <c r="AK966" s="346"/>
      <c r="AL966" s="346"/>
      <c r="AM966" s="346"/>
      <c r="AN966" s="346"/>
      <c r="AO966" s="346"/>
      <c r="AP966" s="346"/>
      <c r="AQ966" s="346"/>
      <c r="AR966" s="346"/>
      <c r="AS966" s="346"/>
      <c r="AT966" s="346"/>
      <c r="AU966" s="346"/>
      <c r="AV966" s="346"/>
      <c r="AW966" s="346"/>
      <c r="AX966" s="346"/>
      <c r="AY966" s="346"/>
      <c r="AZ966" s="346"/>
      <c r="BA966" s="346"/>
      <c r="BB966" s="346"/>
      <c r="BC966" s="346"/>
      <c r="BD966" s="346"/>
      <c r="BE966" s="346"/>
      <c r="BF966" s="346"/>
      <c r="BG966" s="346"/>
      <c r="BH966" s="346"/>
      <c r="BI966" s="346"/>
      <c r="BJ966" s="346"/>
      <c r="BK966" s="346"/>
      <c r="BL966" s="346"/>
      <c r="BM966" s="346"/>
      <c r="BN966" s="346"/>
      <c r="BO966" s="346"/>
      <c r="BP966" s="346"/>
      <c r="BQ966" s="346"/>
    </row>
    <row r="967" ht="15.75" customHeight="1">
      <c r="A967" s="346"/>
      <c r="B967" s="346"/>
      <c r="C967" s="346"/>
      <c r="D967" s="346"/>
      <c r="E967" s="346"/>
      <c r="F967" s="346"/>
      <c r="G967" s="346"/>
      <c r="H967" s="346"/>
      <c r="I967" s="346"/>
      <c r="J967" s="346"/>
      <c r="K967" s="346"/>
      <c r="L967" s="346"/>
      <c r="M967" s="346"/>
      <c r="N967" s="346"/>
      <c r="O967" s="346"/>
      <c r="P967" s="346"/>
      <c r="Q967" s="346"/>
      <c r="R967" s="346"/>
      <c r="S967" s="346"/>
      <c r="T967" s="346"/>
      <c r="U967" s="346"/>
      <c r="V967" s="346"/>
      <c r="W967" s="346"/>
      <c r="X967" s="346"/>
      <c r="Y967" s="346"/>
      <c r="Z967" s="346"/>
      <c r="AA967" s="346"/>
      <c r="AB967" s="346"/>
      <c r="AC967" s="346"/>
      <c r="AD967" s="346"/>
      <c r="AE967" s="346"/>
      <c r="AF967" s="346"/>
      <c r="AG967" s="346"/>
      <c r="AH967" s="346"/>
      <c r="AI967" s="346"/>
      <c r="AJ967" s="346"/>
      <c r="AK967" s="346"/>
      <c r="AL967" s="346"/>
      <c r="AM967" s="346"/>
      <c r="AN967" s="346"/>
      <c r="AO967" s="346"/>
      <c r="AP967" s="346"/>
      <c r="AQ967" s="346"/>
      <c r="AR967" s="346"/>
      <c r="AS967" s="346"/>
      <c r="AT967" s="346"/>
      <c r="AU967" s="346"/>
      <c r="AV967" s="346"/>
      <c r="AW967" s="346"/>
      <c r="AX967" s="346"/>
      <c r="AY967" s="346"/>
      <c r="AZ967" s="346"/>
      <c r="BA967" s="346"/>
      <c r="BB967" s="346"/>
      <c r="BC967" s="346"/>
      <c r="BD967" s="346"/>
      <c r="BE967" s="346"/>
      <c r="BF967" s="346"/>
      <c r="BG967" s="346"/>
      <c r="BH967" s="346"/>
      <c r="BI967" s="346"/>
      <c r="BJ967" s="346"/>
      <c r="BK967" s="346"/>
      <c r="BL967" s="346"/>
      <c r="BM967" s="346"/>
      <c r="BN967" s="346"/>
      <c r="BO967" s="346"/>
      <c r="BP967" s="346"/>
      <c r="BQ967" s="346"/>
    </row>
    <row r="968" ht="15.75" customHeight="1">
      <c r="A968" s="346"/>
      <c r="B968" s="346"/>
      <c r="C968" s="346"/>
      <c r="D968" s="346"/>
      <c r="E968" s="346"/>
      <c r="F968" s="346"/>
      <c r="G968" s="346"/>
      <c r="H968" s="346"/>
      <c r="I968" s="346"/>
      <c r="J968" s="346"/>
      <c r="K968" s="346"/>
      <c r="L968" s="346"/>
      <c r="M968" s="346"/>
      <c r="N968" s="346"/>
      <c r="O968" s="346"/>
      <c r="P968" s="346"/>
      <c r="Q968" s="346"/>
      <c r="R968" s="346"/>
      <c r="S968" s="346"/>
      <c r="T968" s="346"/>
      <c r="U968" s="346"/>
      <c r="V968" s="346"/>
      <c r="W968" s="346"/>
      <c r="X968" s="346"/>
      <c r="Y968" s="346"/>
      <c r="Z968" s="346"/>
      <c r="AA968" s="346"/>
      <c r="AB968" s="346"/>
      <c r="AC968" s="346"/>
      <c r="AD968" s="346"/>
      <c r="AE968" s="346"/>
      <c r="AF968" s="346"/>
      <c r="AG968" s="346"/>
      <c r="AH968" s="346"/>
      <c r="AI968" s="346"/>
      <c r="AJ968" s="346"/>
      <c r="AK968" s="346"/>
      <c r="AL968" s="346"/>
      <c r="AM968" s="346"/>
      <c r="AN968" s="346"/>
      <c r="AO968" s="346"/>
      <c r="AP968" s="346"/>
      <c r="AQ968" s="346"/>
      <c r="AR968" s="346"/>
      <c r="AS968" s="346"/>
      <c r="AT968" s="346"/>
      <c r="AU968" s="346"/>
      <c r="AV968" s="346"/>
      <c r="AW968" s="346"/>
      <c r="AX968" s="346"/>
      <c r="AY968" s="346"/>
      <c r="AZ968" s="346"/>
      <c r="BA968" s="346"/>
      <c r="BB968" s="346"/>
      <c r="BC968" s="346"/>
      <c r="BD968" s="346"/>
      <c r="BE968" s="346"/>
      <c r="BF968" s="346"/>
      <c r="BG968" s="346"/>
      <c r="BH968" s="346"/>
      <c r="BI968" s="346"/>
      <c r="BJ968" s="346"/>
      <c r="BK968" s="346"/>
      <c r="BL968" s="346"/>
      <c r="BM968" s="346"/>
      <c r="BN968" s="346"/>
      <c r="BO968" s="346"/>
      <c r="BP968" s="346"/>
      <c r="BQ968" s="346"/>
    </row>
    <row r="969" ht="15.75" customHeight="1">
      <c r="A969" s="346"/>
      <c r="B969" s="346"/>
      <c r="C969" s="346"/>
      <c r="D969" s="346"/>
      <c r="E969" s="346"/>
      <c r="F969" s="346"/>
      <c r="G969" s="346"/>
      <c r="H969" s="346"/>
      <c r="I969" s="346"/>
      <c r="J969" s="346"/>
      <c r="K969" s="346"/>
      <c r="L969" s="346"/>
      <c r="M969" s="346"/>
      <c r="N969" s="346"/>
      <c r="O969" s="346"/>
      <c r="P969" s="346"/>
      <c r="Q969" s="346"/>
      <c r="R969" s="346"/>
      <c r="S969" s="346"/>
      <c r="T969" s="346"/>
      <c r="U969" s="346"/>
      <c r="V969" s="346"/>
      <c r="W969" s="346"/>
      <c r="X969" s="346"/>
      <c r="Y969" s="346"/>
      <c r="Z969" s="346"/>
      <c r="AA969" s="346"/>
      <c r="AB969" s="346"/>
      <c r="AC969" s="346"/>
      <c r="AD969" s="346"/>
      <c r="AE969" s="346"/>
      <c r="AF969" s="346"/>
      <c r="AG969" s="346"/>
      <c r="AH969" s="346"/>
      <c r="AI969" s="346"/>
      <c r="AJ969" s="346"/>
      <c r="AK969" s="346"/>
      <c r="AL969" s="346"/>
      <c r="AM969" s="346"/>
      <c r="AN969" s="346"/>
      <c r="AO969" s="346"/>
      <c r="AP969" s="346"/>
      <c r="AQ969" s="346"/>
      <c r="AR969" s="346"/>
      <c r="AS969" s="346"/>
      <c r="AT969" s="346"/>
      <c r="AU969" s="346"/>
      <c r="AV969" s="346"/>
      <c r="AW969" s="346"/>
      <c r="AX969" s="346"/>
      <c r="AY969" s="346"/>
      <c r="AZ969" s="346"/>
      <c r="BA969" s="346"/>
      <c r="BB969" s="346"/>
      <c r="BC969" s="346"/>
      <c r="BD969" s="346"/>
      <c r="BE969" s="346"/>
      <c r="BF969" s="346"/>
      <c r="BG969" s="346"/>
      <c r="BH969" s="346"/>
      <c r="BI969" s="346"/>
      <c r="BJ969" s="346"/>
      <c r="BK969" s="346"/>
      <c r="BL969" s="346"/>
      <c r="BM969" s="346"/>
      <c r="BN969" s="346"/>
      <c r="BO969" s="346"/>
      <c r="BP969" s="346"/>
      <c r="BQ969" s="346"/>
    </row>
    <row r="970" ht="15.75" customHeight="1">
      <c r="A970" s="346"/>
      <c r="B970" s="346"/>
      <c r="C970" s="346"/>
      <c r="D970" s="346"/>
      <c r="E970" s="346"/>
      <c r="F970" s="346"/>
      <c r="G970" s="346"/>
      <c r="H970" s="346"/>
      <c r="I970" s="346"/>
      <c r="J970" s="346"/>
      <c r="K970" s="346"/>
      <c r="L970" s="346"/>
      <c r="M970" s="346"/>
      <c r="N970" s="346"/>
      <c r="O970" s="346"/>
      <c r="P970" s="346"/>
      <c r="Q970" s="346"/>
      <c r="R970" s="346"/>
      <c r="S970" s="346"/>
      <c r="T970" s="346"/>
      <c r="U970" s="346"/>
      <c r="V970" s="346"/>
      <c r="W970" s="346"/>
      <c r="X970" s="346"/>
      <c r="Y970" s="346"/>
      <c r="Z970" s="346"/>
      <c r="AA970" s="346"/>
      <c r="AB970" s="346"/>
      <c r="AC970" s="346"/>
      <c r="AD970" s="346"/>
      <c r="AE970" s="346"/>
      <c r="AF970" s="346"/>
      <c r="AG970" s="346"/>
      <c r="AH970" s="346"/>
      <c r="AI970" s="346"/>
      <c r="AJ970" s="346"/>
      <c r="AK970" s="346"/>
      <c r="AL970" s="346"/>
      <c r="AM970" s="346"/>
      <c r="AN970" s="346"/>
      <c r="AO970" s="346"/>
      <c r="AP970" s="346"/>
      <c r="AQ970" s="346"/>
      <c r="AR970" s="346"/>
      <c r="AS970" s="346"/>
      <c r="AT970" s="346"/>
      <c r="AU970" s="346"/>
      <c r="AV970" s="346"/>
      <c r="AW970" s="346"/>
      <c r="AX970" s="346"/>
      <c r="AY970" s="346"/>
      <c r="AZ970" s="346"/>
      <c r="BA970" s="346"/>
      <c r="BB970" s="346"/>
      <c r="BC970" s="346"/>
      <c r="BD970" s="346"/>
      <c r="BE970" s="346"/>
      <c r="BF970" s="346"/>
      <c r="BG970" s="346"/>
      <c r="BH970" s="346"/>
      <c r="BI970" s="346"/>
      <c r="BJ970" s="346"/>
      <c r="BK970" s="346"/>
      <c r="BL970" s="346"/>
      <c r="BM970" s="346"/>
      <c r="BN970" s="346"/>
      <c r="BO970" s="346"/>
      <c r="BP970" s="346"/>
      <c r="BQ970" s="346"/>
    </row>
    <row r="971" ht="15.75" customHeight="1">
      <c r="A971" s="346"/>
      <c r="B971" s="346"/>
      <c r="C971" s="346"/>
      <c r="D971" s="346"/>
      <c r="E971" s="346"/>
      <c r="F971" s="346"/>
      <c r="G971" s="346"/>
      <c r="H971" s="346"/>
      <c r="I971" s="346"/>
      <c r="J971" s="346"/>
      <c r="K971" s="346"/>
      <c r="L971" s="346"/>
      <c r="M971" s="346"/>
      <c r="N971" s="346"/>
      <c r="O971" s="346"/>
      <c r="P971" s="346"/>
      <c r="Q971" s="346"/>
      <c r="R971" s="346"/>
      <c r="S971" s="346"/>
      <c r="T971" s="346"/>
      <c r="U971" s="346"/>
      <c r="V971" s="346"/>
      <c r="W971" s="346"/>
      <c r="X971" s="346"/>
      <c r="Y971" s="346"/>
      <c r="Z971" s="346"/>
      <c r="AA971" s="346"/>
      <c r="AB971" s="346"/>
      <c r="AC971" s="346"/>
      <c r="AD971" s="346"/>
      <c r="AE971" s="346"/>
      <c r="AF971" s="346"/>
      <c r="AG971" s="346"/>
      <c r="AH971" s="346"/>
      <c r="AI971" s="346"/>
      <c r="AJ971" s="346"/>
      <c r="AK971" s="346"/>
      <c r="AL971" s="346"/>
      <c r="AM971" s="346"/>
      <c r="AN971" s="346"/>
      <c r="AO971" s="346"/>
      <c r="AP971" s="346"/>
      <c r="AQ971" s="346"/>
      <c r="AR971" s="346"/>
      <c r="AS971" s="346"/>
      <c r="AT971" s="346"/>
      <c r="AU971" s="346"/>
      <c r="AV971" s="346"/>
      <c r="AW971" s="346"/>
      <c r="AX971" s="346"/>
      <c r="AY971" s="346"/>
      <c r="AZ971" s="346"/>
      <c r="BA971" s="346"/>
      <c r="BB971" s="346"/>
      <c r="BC971" s="346"/>
      <c r="BD971" s="346"/>
      <c r="BE971" s="346"/>
      <c r="BF971" s="346"/>
      <c r="BG971" s="346"/>
      <c r="BH971" s="346"/>
      <c r="BI971" s="346"/>
      <c r="BJ971" s="346"/>
      <c r="BK971" s="346"/>
      <c r="BL971" s="346"/>
      <c r="BM971" s="346"/>
      <c r="BN971" s="346"/>
      <c r="BO971" s="346"/>
      <c r="BP971" s="346"/>
      <c r="BQ971" s="346"/>
    </row>
    <row r="972" ht="15.75" customHeight="1">
      <c r="A972" s="346"/>
      <c r="B972" s="346"/>
      <c r="C972" s="346"/>
      <c r="D972" s="346"/>
      <c r="E972" s="346"/>
      <c r="F972" s="346"/>
      <c r="G972" s="346"/>
      <c r="H972" s="346"/>
      <c r="I972" s="346"/>
      <c r="J972" s="346"/>
      <c r="K972" s="346"/>
      <c r="L972" s="346"/>
      <c r="M972" s="346"/>
      <c r="N972" s="346"/>
      <c r="O972" s="346"/>
      <c r="P972" s="346"/>
      <c r="Q972" s="346"/>
      <c r="R972" s="346"/>
      <c r="S972" s="346"/>
      <c r="T972" s="346"/>
      <c r="U972" s="346"/>
      <c r="V972" s="346"/>
      <c r="W972" s="346"/>
      <c r="X972" s="346"/>
      <c r="Y972" s="346"/>
      <c r="Z972" s="346"/>
      <c r="AA972" s="346"/>
      <c r="AB972" s="346"/>
      <c r="AC972" s="346"/>
      <c r="AD972" s="346"/>
      <c r="AE972" s="346"/>
      <c r="AF972" s="346"/>
      <c r="AG972" s="346"/>
      <c r="AH972" s="346"/>
      <c r="AI972" s="346"/>
      <c r="AJ972" s="346"/>
      <c r="AK972" s="346"/>
      <c r="AL972" s="346"/>
      <c r="AM972" s="346"/>
      <c r="AN972" s="346"/>
      <c r="AO972" s="346"/>
      <c r="AP972" s="346"/>
      <c r="AQ972" s="346"/>
      <c r="AR972" s="346"/>
      <c r="AS972" s="346"/>
      <c r="AT972" s="346"/>
      <c r="AU972" s="346"/>
      <c r="AV972" s="346"/>
      <c r="AW972" s="346"/>
      <c r="AX972" s="346"/>
      <c r="AY972" s="346"/>
      <c r="AZ972" s="346"/>
      <c r="BA972" s="346"/>
      <c r="BB972" s="346"/>
      <c r="BC972" s="346"/>
      <c r="BD972" s="346"/>
      <c r="BE972" s="346"/>
      <c r="BF972" s="346"/>
      <c r="BG972" s="346"/>
      <c r="BH972" s="346"/>
      <c r="BI972" s="346"/>
      <c r="BJ972" s="346"/>
      <c r="BK972" s="346"/>
      <c r="BL972" s="346"/>
      <c r="BM972" s="346"/>
      <c r="BN972" s="346"/>
      <c r="BO972" s="346"/>
      <c r="BP972" s="346"/>
      <c r="BQ972" s="346"/>
    </row>
    <row r="973" ht="15.75" customHeight="1">
      <c r="A973" s="346"/>
      <c r="B973" s="346"/>
      <c r="C973" s="346"/>
      <c r="D973" s="346"/>
      <c r="E973" s="346"/>
      <c r="F973" s="346"/>
      <c r="G973" s="346"/>
      <c r="H973" s="346"/>
      <c r="I973" s="346"/>
      <c r="J973" s="346"/>
      <c r="K973" s="346"/>
      <c r="L973" s="346"/>
      <c r="M973" s="346"/>
      <c r="N973" s="346"/>
      <c r="O973" s="346"/>
      <c r="P973" s="346"/>
      <c r="Q973" s="346"/>
      <c r="R973" s="346"/>
      <c r="S973" s="346"/>
      <c r="T973" s="346"/>
      <c r="U973" s="346"/>
      <c r="V973" s="346"/>
      <c r="W973" s="346"/>
      <c r="X973" s="346"/>
      <c r="Y973" s="346"/>
      <c r="Z973" s="346"/>
      <c r="AA973" s="346"/>
      <c r="AB973" s="346"/>
      <c r="AC973" s="346"/>
      <c r="AD973" s="346"/>
      <c r="AE973" s="346"/>
      <c r="AF973" s="346"/>
      <c r="AG973" s="346"/>
      <c r="AH973" s="346"/>
      <c r="AI973" s="346"/>
      <c r="AJ973" s="346"/>
      <c r="AK973" s="346"/>
      <c r="AL973" s="346"/>
      <c r="AM973" s="346"/>
      <c r="AN973" s="346"/>
      <c r="AO973" s="346"/>
      <c r="AP973" s="346"/>
      <c r="AQ973" s="346"/>
      <c r="AR973" s="346"/>
      <c r="AS973" s="346"/>
      <c r="AT973" s="346"/>
      <c r="AU973" s="346"/>
      <c r="AV973" s="346"/>
      <c r="AW973" s="346"/>
      <c r="AX973" s="346"/>
      <c r="AY973" s="346"/>
      <c r="AZ973" s="346"/>
      <c r="BA973" s="346"/>
      <c r="BB973" s="346"/>
      <c r="BC973" s="346"/>
      <c r="BD973" s="346"/>
      <c r="BE973" s="346"/>
      <c r="BF973" s="346"/>
      <c r="BG973" s="346"/>
      <c r="BH973" s="346"/>
      <c r="BI973" s="346"/>
      <c r="BJ973" s="346"/>
      <c r="BK973" s="346"/>
      <c r="BL973" s="346"/>
      <c r="BM973" s="346"/>
      <c r="BN973" s="346"/>
      <c r="BO973" s="346"/>
      <c r="BP973" s="346"/>
      <c r="BQ973" s="346"/>
    </row>
    <row r="974" ht="15.75" customHeight="1">
      <c r="A974" s="346"/>
      <c r="B974" s="346"/>
      <c r="C974" s="346"/>
      <c r="D974" s="346"/>
      <c r="E974" s="346"/>
      <c r="F974" s="346"/>
      <c r="G974" s="346"/>
      <c r="H974" s="346"/>
      <c r="I974" s="346"/>
      <c r="J974" s="346"/>
      <c r="K974" s="346"/>
      <c r="L974" s="346"/>
      <c r="M974" s="346"/>
      <c r="N974" s="346"/>
      <c r="O974" s="346"/>
      <c r="P974" s="346"/>
      <c r="Q974" s="346"/>
      <c r="R974" s="346"/>
      <c r="S974" s="346"/>
      <c r="T974" s="346"/>
      <c r="U974" s="346"/>
      <c r="V974" s="346"/>
      <c r="W974" s="346"/>
      <c r="X974" s="346"/>
      <c r="Y974" s="346"/>
      <c r="Z974" s="346"/>
      <c r="AA974" s="346"/>
      <c r="AB974" s="346"/>
      <c r="AC974" s="346"/>
      <c r="AD974" s="346"/>
      <c r="AE974" s="346"/>
      <c r="AF974" s="346"/>
      <c r="AG974" s="346"/>
      <c r="AH974" s="346"/>
      <c r="AI974" s="346"/>
      <c r="AJ974" s="346"/>
      <c r="AK974" s="346"/>
      <c r="AL974" s="346"/>
      <c r="AM974" s="346"/>
      <c r="AN974" s="346"/>
      <c r="AO974" s="346"/>
      <c r="AP974" s="346"/>
      <c r="AQ974" s="346"/>
      <c r="AR974" s="346"/>
      <c r="AS974" s="346"/>
      <c r="AT974" s="346"/>
      <c r="AU974" s="346"/>
      <c r="AV974" s="346"/>
      <c r="AW974" s="346"/>
      <c r="AX974" s="346"/>
      <c r="AY974" s="346"/>
      <c r="AZ974" s="346"/>
      <c r="BA974" s="346"/>
      <c r="BB974" s="346"/>
      <c r="BC974" s="346"/>
      <c r="BD974" s="346"/>
      <c r="BE974" s="346"/>
      <c r="BF974" s="346"/>
      <c r="BG974" s="346"/>
      <c r="BH974" s="346"/>
      <c r="BI974" s="346"/>
      <c r="BJ974" s="346"/>
      <c r="BK974" s="346"/>
      <c r="BL974" s="346"/>
      <c r="BM974" s="346"/>
      <c r="BN974" s="346"/>
      <c r="BO974" s="346"/>
      <c r="BP974" s="346"/>
      <c r="BQ974" s="346"/>
    </row>
    <row r="975" ht="15.75" customHeight="1">
      <c r="A975" s="346"/>
      <c r="B975" s="346"/>
      <c r="C975" s="346"/>
      <c r="D975" s="346"/>
      <c r="E975" s="346"/>
      <c r="F975" s="346"/>
      <c r="G975" s="346"/>
      <c r="H975" s="346"/>
      <c r="I975" s="346"/>
      <c r="J975" s="346"/>
      <c r="K975" s="346"/>
      <c r="L975" s="346"/>
      <c r="M975" s="346"/>
      <c r="N975" s="346"/>
      <c r="O975" s="346"/>
      <c r="P975" s="346"/>
      <c r="Q975" s="346"/>
      <c r="R975" s="346"/>
      <c r="S975" s="346"/>
      <c r="T975" s="346"/>
      <c r="U975" s="346"/>
      <c r="V975" s="346"/>
      <c r="W975" s="346"/>
      <c r="X975" s="346"/>
      <c r="Y975" s="346"/>
      <c r="Z975" s="346"/>
      <c r="AA975" s="346"/>
      <c r="AB975" s="346"/>
      <c r="AC975" s="346"/>
      <c r="AD975" s="346"/>
      <c r="AE975" s="346"/>
      <c r="AF975" s="346"/>
      <c r="AG975" s="346"/>
      <c r="AH975" s="346"/>
      <c r="AI975" s="346"/>
      <c r="AJ975" s="346"/>
      <c r="AK975" s="346"/>
      <c r="AL975" s="346"/>
      <c r="AM975" s="346"/>
      <c r="AN975" s="346"/>
      <c r="AO975" s="346"/>
      <c r="AP975" s="346"/>
      <c r="AQ975" s="346"/>
      <c r="AR975" s="346"/>
      <c r="AS975" s="346"/>
      <c r="AT975" s="346"/>
      <c r="AU975" s="346"/>
      <c r="AV975" s="346"/>
      <c r="AW975" s="346"/>
      <c r="AX975" s="346"/>
      <c r="AY975" s="346"/>
      <c r="AZ975" s="346"/>
      <c r="BA975" s="346"/>
      <c r="BB975" s="346"/>
      <c r="BC975" s="346"/>
      <c r="BD975" s="346"/>
      <c r="BE975" s="346"/>
      <c r="BF975" s="346"/>
      <c r="BG975" s="346"/>
      <c r="BH975" s="346"/>
      <c r="BI975" s="346"/>
      <c r="BJ975" s="346"/>
      <c r="BK975" s="346"/>
      <c r="BL975" s="346"/>
      <c r="BM975" s="346"/>
      <c r="BN975" s="346"/>
      <c r="BO975" s="346"/>
      <c r="BP975" s="346"/>
      <c r="BQ975" s="346"/>
    </row>
    <row r="976" ht="15.75" customHeight="1">
      <c r="A976" s="346"/>
      <c r="B976" s="346"/>
      <c r="C976" s="346"/>
      <c r="D976" s="346"/>
      <c r="E976" s="346"/>
      <c r="F976" s="346"/>
      <c r="G976" s="346"/>
      <c r="H976" s="346"/>
      <c r="I976" s="346"/>
      <c r="J976" s="346"/>
      <c r="K976" s="346"/>
      <c r="L976" s="346"/>
      <c r="M976" s="346"/>
      <c r="N976" s="346"/>
      <c r="O976" s="346"/>
      <c r="P976" s="346"/>
      <c r="Q976" s="346"/>
      <c r="R976" s="346"/>
      <c r="S976" s="346"/>
      <c r="T976" s="346"/>
      <c r="U976" s="346"/>
      <c r="V976" s="346"/>
      <c r="W976" s="346"/>
      <c r="X976" s="346"/>
      <c r="Y976" s="346"/>
      <c r="Z976" s="346"/>
      <c r="AA976" s="346"/>
      <c r="AB976" s="346"/>
      <c r="AC976" s="346"/>
      <c r="AD976" s="346"/>
      <c r="AE976" s="346"/>
      <c r="AF976" s="346"/>
      <c r="AG976" s="346"/>
      <c r="AH976" s="346"/>
      <c r="AI976" s="346"/>
      <c r="AJ976" s="346"/>
      <c r="AK976" s="346"/>
      <c r="AL976" s="346"/>
      <c r="AM976" s="346"/>
      <c r="AN976" s="346"/>
      <c r="AO976" s="346"/>
      <c r="AP976" s="346"/>
      <c r="AQ976" s="346"/>
      <c r="AR976" s="346"/>
      <c r="AS976" s="346"/>
      <c r="AT976" s="346"/>
      <c r="AU976" s="346"/>
      <c r="AV976" s="346"/>
      <c r="AW976" s="346"/>
      <c r="AX976" s="346"/>
      <c r="AY976" s="346"/>
      <c r="AZ976" s="346"/>
      <c r="BA976" s="346"/>
      <c r="BB976" s="346"/>
      <c r="BC976" s="346"/>
      <c r="BD976" s="346"/>
      <c r="BE976" s="346"/>
      <c r="BF976" s="346"/>
      <c r="BG976" s="346"/>
      <c r="BH976" s="346"/>
      <c r="BI976" s="346"/>
      <c r="BJ976" s="346"/>
      <c r="BK976" s="346"/>
      <c r="BL976" s="346"/>
      <c r="BM976" s="346"/>
      <c r="BN976" s="346"/>
      <c r="BO976" s="346"/>
      <c r="BP976" s="346"/>
      <c r="BQ976" s="346"/>
    </row>
    <row r="977" ht="15.75" customHeight="1">
      <c r="A977" s="346"/>
      <c r="B977" s="346"/>
      <c r="C977" s="346"/>
      <c r="D977" s="346"/>
      <c r="E977" s="346"/>
      <c r="F977" s="346"/>
      <c r="G977" s="346"/>
      <c r="H977" s="346"/>
      <c r="I977" s="346"/>
      <c r="J977" s="346"/>
      <c r="K977" s="346"/>
      <c r="L977" s="346"/>
      <c r="M977" s="346"/>
      <c r="N977" s="346"/>
      <c r="O977" s="346"/>
      <c r="P977" s="346"/>
      <c r="Q977" s="346"/>
      <c r="R977" s="346"/>
      <c r="S977" s="346"/>
      <c r="T977" s="346"/>
      <c r="U977" s="346"/>
      <c r="V977" s="346"/>
      <c r="W977" s="346"/>
      <c r="X977" s="346"/>
      <c r="Y977" s="346"/>
      <c r="Z977" s="346"/>
      <c r="AA977" s="346"/>
      <c r="AB977" s="346"/>
      <c r="AC977" s="346"/>
      <c r="AD977" s="346"/>
      <c r="AE977" s="346"/>
      <c r="AF977" s="346"/>
      <c r="AG977" s="346"/>
      <c r="AH977" s="346"/>
      <c r="AI977" s="346"/>
      <c r="AJ977" s="346"/>
      <c r="AK977" s="346"/>
      <c r="AL977" s="346"/>
      <c r="AM977" s="346"/>
      <c r="AN977" s="346"/>
      <c r="AO977" s="346"/>
      <c r="AP977" s="346"/>
      <c r="AQ977" s="346"/>
      <c r="AR977" s="346"/>
      <c r="AS977" s="346"/>
      <c r="AT977" s="346"/>
      <c r="AU977" s="346"/>
      <c r="AV977" s="346"/>
      <c r="AW977" s="346"/>
      <c r="AX977" s="346"/>
      <c r="AY977" s="346"/>
      <c r="AZ977" s="346"/>
      <c r="BA977" s="346"/>
      <c r="BB977" s="346"/>
      <c r="BC977" s="346"/>
      <c r="BD977" s="346"/>
      <c r="BE977" s="346"/>
      <c r="BF977" s="346"/>
      <c r="BG977" s="346"/>
      <c r="BH977" s="346"/>
      <c r="BI977" s="346"/>
      <c r="BJ977" s="346"/>
      <c r="BK977" s="346"/>
      <c r="BL977" s="346"/>
      <c r="BM977" s="346"/>
      <c r="BN977" s="346"/>
      <c r="BO977" s="346"/>
      <c r="BP977" s="346"/>
      <c r="BQ977" s="346"/>
    </row>
    <row r="978" ht="15.75" customHeight="1">
      <c r="A978" s="346"/>
      <c r="B978" s="346"/>
      <c r="C978" s="346"/>
      <c r="D978" s="346"/>
      <c r="E978" s="346"/>
      <c r="F978" s="346"/>
      <c r="G978" s="346"/>
      <c r="H978" s="346"/>
      <c r="I978" s="346"/>
      <c r="J978" s="346"/>
      <c r="K978" s="346"/>
      <c r="L978" s="346"/>
      <c r="M978" s="346"/>
      <c r="N978" s="346"/>
      <c r="O978" s="346"/>
      <c r="P978" s="346"/>
      <c r="Q978" s="346"/>
      <c r="R978" s="346"/>
      <c r="S978" s="346"/>
      <c r="T978" s="346"/>
      <c r="U978" s="346"/>
      <c r="V978" s="346"/>
      <c r="W978" s="346"/>
      <c r="X978" s="346"/>
      <c r="Y978" s="346"/>
      <c r="Z978" s="346"/>
      <c r="AA978" s="346"/>
      <c r="AB978" s="346"/>
      <c r="AC978" s="346"/>
      <c r="AD978" s="346"/>
      <c r="AE978" s="346"/>
      <c r="AF978" s="346"/>
      <c r="AG978" s="346"/>
      <c r="AH978" s="346"/>
      <c r="AI978" s="346"/>
      <c r="AJ978" s="346"/>
      <c r="AK978" s="346"/>
      <c r="AL978" s="346"/>
      <c r="AM978" s="346"/>
      <c r="AN978" s="346"/>
      <c r="AO978" s="346"/>
      <c r="AP978" s="346"/>
      <c r="AQ978" s="346"/>
      <c r="AR978" s="346"/>
      <c r="AS978" s="346"/>
      <c r="AT978" s="346"/>
      <c r="AU978" s="346"/>
      <c r="AV978" s="346"/>
      <c r="AW978" s="346"/>
      <c r="AX978" s="346"/>
      <c r="AY978" s="346"/>
      <c r="AZ978" s="346"/>
      <c r="BA978" s="346"/>
      <c r="BB978" s="346"/>
      <c r="BC978" s="346"/>
      <c r="BD978" s="346"/>
      <c r="BE978" s="346"/>
      <c r="BF978" s="346"/>
      <c r="BG978" s="346"/>
      <c r="BH978" s="346"/>
      <c r="BI978" s="346"/>
      <c r="BJ978" s="346"/>
      <c r="BK978" s="346"/>
      <c r="BL978" s="346"/>
      <c r="BM978" s="346"/>
      <c r="BN978" s="346"/>
      <c r="BO978" s="346"/>
      <c r="BP978" s="346"/>
      <c r="BQ978" s="346"/>
    </row>
    <row r="979" ht="15.75" customHeight="1">
      <c r="A979" s="346"/>
      <c r="B979" s="346"/>
      <c r="C979" s="346"/>
      <c r="D979" s="346"/>
      <c r="E979" s="346"/>
      <c r="F979" s="346"/>
      <c r="G979" s="346"/>
      <c r="H979" s="346"/>
      <c r="I979" s="346"/>
      <c r="J979" s="346"/>
      <c r="K979" s="346"/>
      <c r="L979" s="346"/>
      <c r="M979" s="346"/>
      <c r="N979" s="346"/>
      <c r="O979" s="346"/>
      <c r="P979" s="346"/>
      <c r="Q979" s="346"/>
      <c r="R979" s="346"/>
      <c r="S979" s="346"/>
      <c r="T979" s="346"/>
      <c r="U979" s="346"/>
      <c r="V979" s="346"/>
      <c r="W979" s="346"/>
      <c r="X979" s="346"/>
      <c r="Y979" s="346"/>
      <c r="Z979" s="346"/>
      <c r="AA979" s="346"/>
      <c r="AB979" s="346"/>
      <c r="AC979" s="346"/>
      <c r="AD979" s="346"/>
      <c r="AE979" s="346"/>
      <c r="AF979" s="346"/>
      <c r="AG979" s="346"/>
      <c r="AH979" s="346"/>
      <c r="AI979" s="346"/>
      <c r="AJ979" s="346"/>
      <c r="AK979" s="346"/>
      <c r="AL979" s="346"/>
      <c r="AM979" s="346"/>
      <c r="AN979" s="346"/>
      <c r="AO979" s="346"/>
      <c r="AP979" s="346"/>
      <c r="AQ979" s="346"/>
      <c r="AR979" s="346"/>
      <c r="AS979" s="346"/>
      <c r="AT979" s="346"/>
      <c r="AU979" s="346"/>
      <c r="AV979" s="346"/>
      <c r="AW979" s="346"/>
      <c r="AX979" s="346"/>
      <c r="AY979" s="346"/>
      <c r="AZ979" s="346"/>
      <c r="BA979" s="346"/>
      <c r="BB979" s="346"/>
      <c r="BC979" s="346"/>
      <c r="BD979" s="346"/>
      <c r="BE979" s="346"/>
      <c r="BF979" s="346"/>
      <c r="BG979" s="346"/>
      <c r="BH979" s="346"/>
      <c r="BI979" s="346"/>
      <c r="BJ979" s="346"/>
      <c r="BK979" s="346"/>
      <c r="BL979" s="346"/>
      <c r="BM979" s="346"/>
      <c r="BN979" s="346"/>
      <c r="BO979" s="346"/>
      <c r="BP979" s="346"/>
      <c r="BQ979" s="346"/>
    </row>
    <row r="980" ht="15.75" customHeight="1">
      <c r="A980" s="346"/>
      <c r="B980" s="346"/>
      <c r="C980" s="346"/>
      <c r="D980" s="346"/>
      <c r="E980" s="346"/>
      <c r="F980" s="346"/>
      <c r="G980" s="346"/>
      <c r="H980" s="346"/>
      <c r="I980" s="346"/>
      <c r="J980" s="346"/>
      <c r="K980" s="346"/>
      <c r="L980" s="346"/>
      <c r="M980" s="346"/>
      <c r="N980" s="346"/>
      <c r="O980" s="346"/>
      <c r="P980" s="346"/>
      <c r="Q980" s="346"/>
      <c r="R980" s="346"/>
      <c r="S980" s="346"/>
      <c r="T980" s="346"/>
      <c r="U980" s="346"/>
      <c r="V980" s="346"/>
      <c r="W980" s="346"/>
      <c r="X980" s="346"/>
      <c r="Y980" s="346"/>
      <c r="Z980" s="346"/>
      <c r="AA980" s="346"/>
      <c r="AB980" s="346"/>
      <c r="AC980" s="346"/>
      <c r="AD980" s="346"/>
      <c r="AE980" s="346"/>
      <c r="AF980" s="346"/>
      <c r="AG980" s="346"/>
      <c r="AH980" s="346"/>
      <c r="AI980" s="346"/>
      <c r="AJ980" s="346"/>
      <c r="AK980" s="346"/>
      <c r="AL980" s="346"/>
      <c r="AM980" s="346"/>
      <c r="AN980" s="346"/>
      <c r="AO980" s="346"/>
      <c r="AP980" s="346"/>
      <c r="AQ980" s="346"/>
      <c r="AR980" s="346"/>
      <c r="AS980" s="346"/>
      <c r="AT980" s="346"/>
      <c r="AU980" s="346"/>
      <c r="AV980" s="346"/>
      <c r="AW980" s="346"/>
      <c r="AX980" s="346"/>
      <c r="AY980" s="346"/>
      <c r="AZ980" s="346"/>
      <c r="BA980" s="346"/>
      <c r="BB980" s="346"/>
      <c r="BC980" s="346"/>
      <c r="BD980" s="346"/>
      <c r="BE980" s="346"/>
      <c r="BF980" s="346"/>
      <c r="BG980" s="346"/>
      <c r="BH980" s="346"/>
      <c r="BI980" s="346"/>
      <c r="BJ980" s="346"/>
      <c r="BK980" s="346"/>
      <c r="BL980" s="346"/>
      <c r="BM980" s="346"/>
      <c r="BN980" s="346"/>
      <c r="BO980" s="346"/>
      <c r="BP980" s="346"/>
      <c r="BQ980" s="346"/>
    </row>
    <row r="981" ht="15.75" customHeight="1">
      <c r="A981" s="346"/>
      <c r="B981" s="346"/>
      <c r="C981" s="346"/>
      <c r="D981" s="346"/>
      <c r="E981" s="346"/>
      <c r="F981" s="346"/>
      <c r="G981" s="346"/>
      <c r="H981" s="346"/>
      <c r="I981" s="346"/>
      <c r="J981" s="346"/>
      <c r="K981" s="346"/>
      <c r="L981" s="346"/>
      <c r="M981" s="346"/>
      <c r="N981" s="346"/>
      <c r="O981" s="346"/>
      <c r="P981" s="346"/>
      <c r="Q981" s="346"/>
      <c r="R981" s="346"/>
      <c r="S981" s="346"/>
      <c r="T981" s="346"/>
      <c r="U981" s="346"/>
      <c r="V981" s="346"/>
      <c r="W981" s="346"/>
      <c r="X981" s="346"/>
      <c r="Y981" s="346"/>
      <c r="Z981" s="346"/>
      <c r="AA981" s="346"/>
      <c r="AB981" s="346"/>
      <c r="AC981" s="346"/>
      <c r="AD981" s="346"/>
      <c r="AE981" s="346"/>
      <c r="AF981" s="346"/>
      <c r="AG981" s="346"/>
      <c r="AH981" s="346"/>
      <c r="AI981" s="346"/>
      <c r="AJ981" s="346"/>
      <c r="AK981" s="346"/>
      <c r="AL981" s="346"/>
      <c r="AM981" s="346"/>
      <c r="AN981" s="346"/>
      <c r="AO981" s="346"/>
      <c r="AP981" s="346"/>
      <c r="AQ981" s="346"/>
      <c r="AR981" s="346"/>
      <c r="AS981" s="346"/>
      <c r="AT981" s="346"/>
      <c r="AU981" s="346"/>
      <c r="AV981" s="346"/>
      <c r="AW981" s="346"/>
      <c r="AX981" s="346"/>
      <c r="AY981" s="346"/>
      <c r="AZ981" s="346"/>
      <c r="BA981" s="346"/>
      <c r="BB981" s="346"/>
      <c r="BC981" s="346"/>
      <c r="BD981" s="346"/>
      <c r="BE981" s="346"/>
      <c r="BF981" s="346"/>
      <c r="BG981" s="346"/>
      <c r="BH981" s="346"/>
      <c r="BI981" s="346"/>
      <c r="BJ981" s="346"/>
      <c r="BK981" s="346"/>
      <c r="BL981" s="346"/>
      <c r="BM981" s="346"/>
      <c r="BN981" s="346"/>
      <c r="BO981" s="346"/>
      <c r="BP981" s="346"/>
      <c r="BQ981" s="346"/>
    </row>
    <row r="982" ht="15.75" customHeight="1">
      <c r="A982" s="346"/>
      <c r="B982" s="346"/>
      <c r="C982" s="346"/>
      <c r="D982" s="346"/>
      <c r="E982" s="346"/>
      <c r="F982" s="346"/>
      <c r="G982" s="346"/>
      <c r="H982" s="346"/>
      <c r="I982" s="346"/>
      <c r="J982" s="346"/>
      <c r="K982" s="346"/>
      <c r="L982" s="346"/>
      <c r="M982" s="346"/>
      <c r="N982" s="346"/>
      <c r="O982" s="346"/>
      <c r="P982" s="346"/>
      <c r="Q982" s="346"/>
      <c r="R982" s="346"/>
      <c r="S982" s="346"/>
      <c r="T982" s="346"/>
      <c r="U982" s="346"/>
      <c r="V982" s="346"/>
      <c r="W982" s="346"/>
      <c r="X982" s="346"/>
      <c r="Y982" s="346"/>
      <c r="Z982" s="346"/>
      <c r="AA982" s="346"/>
      <c r="AB982" s="346"/>
      <c r="AC982" s="346"/>
      <c r="AD982" s="346"/>
      <c r="AE982" s="346"/>
      <c r="AF982" s="346"/>
      <c r="AG982" s="346"/>
      <c r="AH982" s="346"/>
      <c r="AI982" s="346"/>
      <c r="AJ982" s="346"/>
      <c r="AK982" s="346"/>
      <c r="AL982" s="346"/>
      <c r="AM982" s="346"/>
      <c r="AN982" s="346"/>
      <c r="AO982" s="346"/>
      <c r="AP982" s="346"/>
      <c r="AQ982" s="346"/>
      <c r="AR982" s="346"/>
      <c r="AS982" s="346"/>
      <c r="AT982" s="346"/>
      <c r="AU982" s="346"/>
      <c r="AV982" s="346"/>
      <c r="AW982" s="346"/>
      <c r="AX982" s="346"/>
      <c r="AY982" s="346"/>
      <c r="AZ982" s="346"/>
      <c r="BA982" s="346"/>
      <c r="BB982" s="346"/>
      <c r="BC982" s="346"/>
      <c r="BD982" s="346"/>
      <c r="BE982" s="346"/>
      <c r="BF982" s="346"/>
      <c r="BG982" s="346"/>
      <c r="BH982" s="346"/>
      <c r="BI982" s="346"/>
      <c r="BJ982" s="346"/>
      <c r="BK982" s="346"/>
      <c r="BL982" s="346"/>
      <c r="BM982" s="346"/>
      <c r="BN982" s="346"/>
      <c r="BO982" s="346"/>
      <c r="BP982" s="346"/>
      <c r="BQ982" s="346"/>
    </row>
    <row r="983" ht="15.75" customHeight="1">
      <c r="A983" s="346"/>
      <c r="B983" s="346"/>
      <c r="C983" s="346"/>
      <c r="D983" s="346"/>
      <c r="E983" s="346"/>
      <c r="F983" s="346"/>
      <c r="G983" s="346"/>
      <c r="H983" s="346"/>
      <c r="I983" s="346"/>
      <c r="J983" s="346"/>
      <c r="K983" s="346"/>
      <c r="L983" s="346"/>
      <c r="M983" s="346"/>
      <c r="N983" s="346"/>
      <c r="O983" s="346"/>
      <c r="P983" s="346"/>
      <c r="Q983" s="346"/>
      <c r="R983" s="346"/>
      <c r="S983" s="346"/>
      <c r="T983" s="346"/>
      <c r="U983" s="346"/>
      <c r="V983" s="346"/>
      <c r="W983" s="346"/>
      <c r="X983" s="346"/>
      <c r="Y983" s="346"/>
      <c r="Z983" s="346"/>
      <c r="AA983" s="346"/>
      <c r="AB983" s="346"/>
      <c r="AC983" s="346"/>
      <c r="AD983" s="346"/>
      <c r="AE983" s="346"/>
      <c r="AF983" s="346"/>
      <c r="AG983" s="346"/>
      <c r="AH983" s="346"/>
      <c r="AI983" s="346"/>
      <c r="AJ983" s="346"/>
      <c r="AK983" s="346"/>
      <c r="AL983" s="346"/>
      <c r="AM983" s="346"/>
      <c r="AN983" s="346"/>
      <c r="AO983" s="346"/>
      <c r="AP983" s="346"/>
      <c r="AQ983" s="346"/>
      <c r="AR983" s="346"/>
      <c r="AS983" s="346"/>
      <c r="AT983" s="346"/>
      <c r="AU983" s="346"/>
      <c r="AV983" s="346"/>
      <c r="AW983" s="346"/>
      <c r="AX983" s="346"/>
      <c r="AY983" s="346"/>
      <c r="AZ983" s="346"/>
      <c r="BA983" s="346"/>
      <c r="BB983" s="346"/>
      <c r="BC983" s="346"/>
      <c r="BD983" s="346"/>
      <c r="BE983" s="346"/>
      <c r="BF983" s="346"/>
      <c r="BG983" s="346"/>
      <c r="BH983" s="346"/>
      <c r="BI983" s="346"/>
      <c r="BJ983" s="346"/>
      <c r="BK983" s="346"/>
      <c r="BL983" s="346"/>
      <c r="BM983" s="346"/>
      <c r="BN983" s="346"/>
      <c r="BO983" s="346"/>
      <c r="BP983" s="346"/>
      <c r="BQ983" s="346"/>
    </row>
    <row r="984" ht="15.75" customHeight="1">
      <c r="A984" s="346"/>
      <c r="B984" s="346"/>
      <c r="C984" s="346"/>
      <c r="D984" s="346"/>
      <c r="E984" s="346"/>
      <c r="F984" s="346"/>
      <c r="G984" s="346"/>
      <c r="H984" s="346"/>
      <c r="I984" s="346"/>
      <c r="J984" s="346"/>
      <c r="K984" s="346"/>
      <c r="L984" s="346"/>
      <c r="M984" s="346"/>
      <c r="N984" s="346"/>
      <c r="O984" s="346"/>
      <c r="P984" s="346"/>
      <c r="Q984" s="346"/>
      <c r="R984" s="346"/>
      <c r="S984" s="346"/>
      <c r="T984" s="346"/>
      <c r="U984" s="346"/>
      <c r="V984" s="346"/>
      <c r="W984" s="346"/>
      <c r="X984" s="346"/>
      <c r="Y984" s="346"/>
      <c r="Z984" s="346"/>
      <c r="AA984" s="346"/>
      <c r="AB984" s="346"/>
      <c r="AC984" s="346"/>
      <c r="AD984" s="346"/>
      <c r="AE984" s="346"/>
      <c r="AF984" s="346"/>
      <c r="AG984" s="346"/>
      <c r="AH984" s="346"/>
      <c r="AI984" s="346"/>
      <c r="AJ984" s="346"/>
      <c r="AK984" s="346"/>
      <c r="AL984" s="346"/>
      <c r="AM984" s="346"/>
      <c r="AN984" s="346"/>
      <c r="AO984" s="346"/>
      <c r="AP984" s="346"/>
      <c r="AQ984" s="346"/>
      <c r="AR984" s="346"/>
      <c r="AS984" s="346"/>
      <c r="AT984" s="346"/>
      <c r="AU984" s="346"/>
      <c r="AV984" s="346"/>
      <c r="AW984" s="346"/>
      <c r="AX984" s="346"/>
      <c r="AY984" s="346"/>
      <c r="AZ984" s="346"/>
      <c r="BA984" s="346"/>
      <c r="BB984" s="346"/>
      <c r="BC984" s="346"/>
      <c r="BD984" s="346"/>
      <c r="BE984" s="346"/>
      <c r="BF984" s="346"/>
      <c r="BG984" s="346"/>
      <c r="BH984" s="346"/>
      <c r="BI984" s="346"/>
      <c r="BJ984" s="346"/>
      <c r="BK984" s="346"/>
      <c r="BL984" s="346"/>
      <c r="BM984" s="346"/>
      <c r="BN984" s="346"/>
      <c r="BO984" s="346"/>
      <c r="BP984" s="346"/>
      <c r="BQ984" s="346"/>
    </row>
    <row r="985" ht="15.75" customHeight="1">
      <c r="A985" s="346"/>
      <c r="B985" s="346"/>
      <c r="C985" s="346"/>
      <c r="D985" s="346"/>
      <c r="E985" s="346"/>
      <c r="F985" s="346"/>
      <c r="G985" s="346"/>
      <c r="H985" s="346"/>
      <c r="I985" s="346"/>
      <c r="J985" s="346"/>
      <c r="K985" s="346"/>
      <c r="L985" s="346"/>
      <c r="M985" s="346"/>
      <c r="N985" s="346"/>
      <c r="O985" s="346"/>
      <c r="P985" s="346"/>
      <c r="Q985" s="346"/>
      <c r="R985" s="346"/>
      <c r="S985" s="346"/>
      <c r="T985" s="346"/>
      <c r="U985" s="346"/>
      <c r="V985" s="346"/>
      <c r="W985" s="346"/>
      <c r="X985" s="346"/>
      <c r="Y985" s="346"/>
      <c r="Z985" s="346"/>
      <c r="AA985" s="346"/>
      <c r="AB985" s="346"/>
      <c r="AC985" s="346"/>
      <c r="AD985" s="346"/>
      <c r="AE985" s="346"/>
      <c r="AF985" s="346"/>
      <c r="AG985" s="346"/>
      <c r="AH985" s="346"/>
      <c r="AI985" s="346"/>
      <c r="AJ985" s="346"/>
      <c r="AK985" s="346"/>
      <c r="AL985" s="346"/>
      <c r="AM985" s="346"/>
      <c r="AN985" s="346"/>
      <c r="AO985" s="346"/>
      <c r="AP985" s="346"/>
      <c r="AQ985" s="346"/>
      <c r="AR985" s="346"/>
      <c r="AS985" s="346"/>
      <c r="AT985" s="346"/>
      <c r="AU985" s="346"/>
      <c r="AV985" s="346"/>
      <c r="AW985" s="346"/>
      <c r="AX985" s="346"/>
      <c r="AY985" s="346"/>
      <c r="AZ985" s="346"/>
      <c r="BA985" s="346"/>
      <c r="BB985" s="346"/>
      <c r="BC985" s="346"/>
      <c r="BD985" s="346"/>
      <c r="BE985" s="346"/>
      <c r="BF985" s="346"/>
      <c r="BG985" s="346"/>
      <c r="BH985" s="346"/>
      <c r="BI985" s="346"/>
      <c r="BJ985" s="346"/>
      <c r="BK985" s="346"/>
      <c r="BL985" s="346"/>
      <c r="BM985" s="346"/>
      <c r="BN985" s="346"/>
      <c r="BO985" s="346"/>
      <c r="BP985" s="346"/>
      <c r="BQ985" s="346"/>
    </row>
    <row r="986" ht="15.75" customHeight="1">
      <c r="A986" s="346"/>
      <c r="B986" s="346"/>
      <c r="C986" s="346"/>
      <c r="D986" s="346"/>
      <c r="E986" s="346"/>
      <c r="F986" s="346"/>
      <c r="G986" s="346"/>
      <c r="H986" s="346"/>
      <c r="I986" s="346"/>
      <c r="J986" s="346"/>
      <c r="K986" s="346"/>
      <c r="L986" s="346"/>
      <c r="M986" s="346"/>
      <c r="N986" s="346"/>
      <c r="O986" s="346"/>
      <c r="P986" s="346"/>
      <c r="Q986" s="346"/>
      <c r="R986" s="346"/>
      <c r="S986" s="346"/>
      <c r="T986" s="346"/>
      <c r="U986" s="346"/>
      <c r="V986" s="346"/>
      <c r="W986" s="346"/>
      <c r="X986" s="346"/>
      <c r="Y986" s="346"/>
      <c r="Z986" s="346"/>
      <c r="AA986" s="346"/>
      <c r="AB986" s="346"/>
      <c r="AC986" s="346"/>
      <c r="AD986" s="346"/>
      <c r="AE986" s="346"/>
      <c r="AF986" s="346"/>
      <c r="AG986" s="346"/>
      <c r="AH986" s="346"/>
      <c r="AI986" s="346"/>
      <c r="AJ986" s="346"/>
      <c r="AK986" s="346"/>
      <c r="AL986" s="346"/>
      <c r="AM986" s="346"/>
      <c r="AN986" s="346"/>
      <c r="AO986" s="346"/>
      <c r="AP986" s="346"/>
      <c r="AQ986" s="346"/>
      <c r="AR986" s="346"/>
      <c r="AS986" s="346"/>
      <c r="AT986" s="346"/>
      <c r="AU986" s="346"/>
      <c r="AV986" s="346"/>
      <c r="AW986" s="346"/>
      <c r="AX986" s="346"/>
      <c r="AY986" s="346"/>
      <c r="AZ986" s="346"/>
      <c r="BA986" s="346"/>
      <c r="BB986" s="346"/>
      <c r="BC986" s="346"/>
      <c r="BD986" s="346"/>
      <c r="BE986" s="346"/>
      <c r="BF986" s="346"/>
      <c r="BG986" s="346"/>
      <c r="BH986" s="346"/>
      <c r="BI986" s="346"/>
      <c r="BJ986" s="346"/>
      <c r="BK986" s="346"/>
      <c r="BL986" s="346"/>
      <c r="BM986" s="346"/>
      <c r="BN986" s="346"/>
      <c r="BO986" s="346"/>
      <c r="BP986" s="346"/>
      <c r="BQ986" s="346"/>
    </row>
    <row r="987" ht="15.75" customHeight="1">
      <c r="A987" s="346"/>
      <c r="B987" s="346"/>
      <c r="C987" s="346"/>
      <c r="D987" s="346"/>
      <c r="E987" s="346"/>
      <c r="F987" s="346"/>
      <c r="G987" s="346"/>
      <c r="H987" s="346"/>
      <c r="I987" s="346"/>
      <c r="J987" s="346"/>
      <c r="K987" s="346"/>
      <c r="L987" s="346"/>
      <c r="M987" s="346"/>
      <c r="N987" s="346"/>
      <c r="O987" s="346"/>
      <c r="P987" s="346"/>
      <c r="Q987" s="346"/>
      <c r="R987" s="346"/>
      <c r="S987" s="346"/>
      <c r="T987" s="346"/>
      <c r="U987" s="346"/>
      <c r="V987" s="346"/>
      <c r="W987" s="346"/>
      <c r="X987" s="346"/>
      <c r="Y987" s="346"/>
      <c r="Z987" s="346"/>
      <c r="AA987" s="346"/>
      <c r="AB987" s="346"/>
      <c r="AC987" s="346"/>
      <c r="AD987" s="346"/>
      <c r="AE987" s="346"/>
      <c r="AF987" s="346"/>
      <c r="AG987" s="346"/>
      <c r="AH987" s="346"/>
      <c r="AI987" s="346"/>
      <c r="AJ987" s="346"/>
      <c r="AK987" s="346"/>
      <c r="AL987" s="346"/>
      <c r="AM987" s="346"/>
      <c r="AN987" s="346"/>
      <c r="AO987" s="346"/>
      <c r="AP987" s="346"/>
      <c r="AQ987" s="346"/>
      <c r="AR987" s="346"/>
      <c r="AS987" s="346"/>
      <c r="AT987" s="346"/>
      <c r="AU987" s="346"/>
      <c r="AV987" s="346"/>
      <c r="AW987" s="346"/>
      <c r="AX987" s="346"/>
      <c r="AY987" s="346"/>
      <c r="AZ987" s="346"/>
      <c r="BA987" s="346"/>
      <c r="BB987" s="346"/>
      <c r="BC987" s="346"/>
      <c r="BD987" s="346"/>
      <c r="BE987" s="346"/>
      <c r="BF987" s="346"/>
      <c r="BG987" s="346"/>
      <c r="BH987" s="346"/>
      <c r="BI987" s="346"/>
      <c r="BJ987" s="346"/>
      <c r="BK987" s="346"/>
      <c r="BL987" s="346"/>
      <c r="BM987" s="346"/>
      <c r="BN987" s="346"/>
      <c r="BO987" s="346"/>
      <c r="BP987" s="346"/>
      <c r="BQ987" s="346"/>
    </row>
    <row r="988" ht="15.75" customHeight="1">
      <c r="A988" s="346"/>
      <c r="B988" s="346"/>
      <c r="C988" s="346"/>
      <c r="D988" s="346"/>
      <c r="E988" s="346"/>
      <c r="F988" s="346"/>
      <c r="G988" s="346"/>
      <c r="H988" s="346"/>
      <c r="I988" s="346"/>
      <c r="J988" s="346"/>
      <c r="K988" s="346"/>
      <c r="L988" s="346"/>
      <c r="M988" s="346"/>
      <c r="N988" s="346"/>
      <c r="O988" s="346"/>
      <c r="P988" s="346"/>
      <c r="Q988" s="346"/>
      <c r="R988" s="346"/>
      <c r="S988" s="346"/>
      <c r="T988" s="346"/>
      <c r="U988" s="346"/>
      <c r="V988" s="346"/>
      <c r="W988" s="346"/>
      <c r="X988" s="346"/>
      <c r="Y988" s="346"/>
      <c r="Z988" s="346"/>
      <c r="AA988" s="346"/>
      <c r="AB988" s="346"/>
      <c r="AC988" s="346"/>
      <c r="AD988" s="346"/>
      <c r="AE988" s="346"/>
      <c r="AF988" s="346"/>
      <c r="AG988" s="346"/>
      <c r="AH988" s="346"/>
      <c r="AI988" s="346"/>
      <c r="AJ988" s="346"/>
      <c r="AK988" s="346"/>
      <c r="AL988" s="346"/>
      <c r="AM988" s="346"/>
      <c r="AN988" s="346"/>
      <c r="AO988" s="346"/>
      <c r="AP988" s="346"/>
      <c r="AQ988" s="346"/>
      <c r="AR988" s="346"/>
      <c r="AS988" s="346"/>
      <c r="AT988" s="346"/>
      <c r="AU988" s="346"/>
      <c r="AV988" s="346"/>
      <c r="AW988" s="346"/>
      <c r="AX988" s="346"/>
      <c r="AY988" s="346"/>
      <c r="AZ988" s="346"/>
      <c r="BA988" s="346"/>
      <c r="BB988" s="346"/>
      <c r="BC988" s="346"/>
      <c r="BD988" s="346"/>
      <c r="BE988" s="346"/>
      <c r="BF988" s="346"/>
      <c r="BG988" s="346"/>
      <c r="BH988" s="346"/>
      <c r="BI988" s="346"/>
      <c r="BJ988" s="346"/>
      <c r="BK988" s="346"/>
      <c r="BL988" s="346"/>
      <c r="BM988" s="346"/>
      <c r="BN988" s="346"/>
      <c r="BO988" s="346"/>
      <c r="BP988" s="346"/>
      <c r="BQ988" s="346"/>
    </row>
    <row r="989" ht="15.75" customHeight="1">
      <c r="A989" s="346"/>
      <c r="B989" s="346"/>
      <c r="C989" s="346"/>
      <c r="D989" s="346"/>
      <c r="E989" s="346"/>
      <c r="F989" s="346"/>
      <c r="G989" s="346"/>
      <c r="H989" s="346"/>
      <c r="I989" s="346"/>
      <c r="J989" s="346"/>
      <c r="K989" s="346"/>
      <c r="L989" s="346"/>
      <c r="M989" s="346"/>
      <c r="N989" s="346"/>
      <c r="O989" s="346"/>
      <c r="P989" s="346"/>
      <c r="Q989" s="346"/>
      <c r="R989" s="346"/>
      <c r="S989" s="346"/>
      <c r="T989" s="346"/>
      <c r="U989" s="346"/>
      <c r="V989" s="346"/>
      <c r="W989" s="346"/>
      <c r="X989" s="346"/>
      <c r="Y989" s="346"/>
      <c r="Z989" s="346"/>
      <c r="AA989" s="346"/>
      <c r="AB989" s="346"/>
      <c r="AC989" s="346"/>
      <c r="AD989" s="346"/>
      <c r="AE989" s="346"/>
      <c r="AF989" s="346"/>
      <c r="AG989" s="346"/>
      <c r="AH989" s="346"/>
      <c r="AI989" s="346"/>
      <c r="AJ989" s="346"/>
      <c r="AK989" s="346"/>
      <c r="AL989" s="346"/>
      <c r="AM989" s="346"/>
      <c r="AN989" s="346"/>
      <c r="AO989" s="346"/>
      <c r="AP989" s="346"/>
      <c r="AQ989" s="346"/>
      <c r="AR989" s="346"/>
      <c r="AS989" s="346"/>
      <c r="AT989" s="346"/>
      <c r="AU989" s="346"/>
      <c r="AV989" s="346"/>
      <c r="AW989" s="346"/>
      <c r="AX989" s="346"/>
      <c r="AY989" s="346"/>
      <c r="AZ989" s="346"/>
      <c r="BA989" s="346"/>
      <c r="BB989" s="346"/>
      <c r="BC989" s="346"/>
      <c r="BD989" s="346"/>
      <c r="BE989" s="346"/>
      <c r="BF989" s="346"/>
      <c r="BG989" s="346"/>
      <c r="BH989" s="346"/>
      <c r="BI989" s="346"/>
      <c r="BJ989" s="346"/>
      <c r="BK989" s="346"/>
      <c r="BL989" s="346"/>
      <c r="BM989" s="346"/>
      <c r="BN989" s="346"/>
      <c r="BO989" s="346"/>
      <c r="BP989" s="346"/>
      <c r="BQ989" s="346"/>
    </row>
    <row r="990" ht="15.75" customHeight="1">
      <c r="A990" s="346"/>
      <c r="B990" s="346"/>
      <c r="C990" s="346"/>
      <c r="D990" s="346"/>
      <c r="E990" s="346"/>
      <c r="F990" s="346"/>
      <c r="G990" s="346"/>
      <c r="H990" s="346"/>
      <c r="I990" s="346"/>
      <c r="J990" s="346"/>
      <c r="K990" s="346"/>
      <c r="L990" s="346"/>
      <c r="M990" s="346"/>
      <c r="N990" s="346"/>
      <c r="O990" s="346"/>
      <c r="P990" s="346"/>
      <c r="Q990" s="346"/>
      <c r="R990" s="346"/>
      <c r="S990" s="346"/>
      <c r="T990" s="346"/>
      <c r="U990" s="346"/>
      <c r="V990" s="346"/>
      <c r="W990" s="346"/>
      <c r="X990" s="346"/>
      <c r="Y990" s="346"/>
      <c r="Z990" s="346"/>
      <c r="AA990" s="346"/>
      <c r="AB990" s="346"/>
      <c r="AC990" s="346"/>
      <c r="AD990" s="346"/>
      <c r="AE990" s="346"/>
      <c r="AF990" s="346"/>
      <c r="AG990" s="346"/>
      <c r="AH990" s="346"/>
      <c r="AI990" s="346"/>
      <c r="AJ990" s="346"/>
      <c r="AK990" s="346"/>
      <c r="AL990" s="346"/>
      <c r="AM990" s="346"/>
      <c r="AN990" s="346"/>
      <c r="AO990" s="346"/>
      <c r="AP990" s="346"/>
      <c r="AQ990" s="346"/>
      <c r="AR990" s="346"/>
      <c r="AS990" s="346"/>
      <c r="AT990" s="346"/>
      <c r="AU990" s="346"/>
      <c r="AV990" s="346"/>
      <c r="AW990" s="346"/>
      <c r="AX990" s="346"/>
      <c r="AY990" s="346"/>
      <c r="AZ990" s="346"/>
      <c r="BA990" s="346"/>
      <c r="BB990" s="346"/>
      <c r="BC990" s="346"/>
      <c r="BD990" s="346"/>
      <c r="BE990" s="346"/>
      <c r="BF990" s="346"/>
      <c r="BG990" s="346"/>
      <c r="BH990" s="346"/>
      <c r="BI990" s="346"/>
      <c r="BJ990" s="346"/>
      <c r="BK990" s="346"/>
      <c r="BL990" s="346"/>
      <c r="BM990" s="346"/>
      <c r="BN990" s="346"/>
      <c r="BO990" s="346"/>
      <c r="BP990" s="346"/>
      <c r="BQ990" s="346"/>
    </row>
    <row r="991" ht="15.75" customHeight="1">
      <c r="A991" s="346"/>
      <c r="B991" s="346"/>
      <c r="C991" s="346"/>
      <c r="D991" s="346"/>
      <c r="E991" s="346"/>
      <c r="F991" s="346"/>
      <c r="G991" s="346"/>
      <c r="H991" s="346"/>
      <c r="I991" s="346"/>
      <c r="J991" s="346"/>
      <c r="K991" s="346"/>
      <c r="L991" s="346"/>
      <c r="M991" s="346"/>
      <c r="N991" s="346"/>
      <c r="O991" s="346"/>
      <c r="P991" s="346"/>
      <c r="Q991" s="346"/>
      <c r="R991" s="346"/>
      <c r="S991" s="346"/>
      <c r="T991" s="346"/>
      <c r="U991" s="346"/>
      <c r="V991" s="346"/>
      <c r="W991" s="346"/>
      <c r="X991" s="346"/>
      <c r="Y991" s="346"/>
      <c r="Z991" s="346"/>
      <c r="AA991" s="346"/>
      <c r="AB991" s="346"/>
      <c r="AC991" s="346"/>
      <c r="AD991" s="346"/>
      <c r="AE991" s="346"/>
      <c r="AF991" s="346"/>
      <c r="AG991" s="346"/>
      <c r="AH991" s="346"/>
      <c r="AI991" s="346"/>
      <c r="AJ991" s="346"/>
      <c r="AK991" s="346"/>
      <c r="AL991" s="346"/>
      <c r="AM991" s="346"/>
      <c r="AN991" s="346"/>
      <c r="AO991" s="346"/>
      <c r="AP991" s="346"/>
      <c r="AQ991" s="346"/>
      <c r="AR991" s="346"/>
      <c r="AS991" s="346"/>
      <c r="AT991" s="346"/>
      <c r="AU991" s="346"/>
      <c r="AV991" s="346"/>
      <c r="AW991" s="346"/>
      <c r="AX991" s="346"/>
      <c r="AY991" s="346"/>
      <c r="AZ991" s="346"/>
      <c r="BA991" s="346"/>
      <c r="BB991" s="346"/>
      <c r="BC991" s="346"/>
      <c r="BD991" s="346"/>
      <c r="BE991" s="346"/>
      <c r="BF991" s="346"/>
      <c r="BG991" s="346"/>
      <c r="BH991" s="346"/>
      <c r="BI991" s="346"/>
      <c r="BJ991" s="346"/>
      <c r="BK991" s="346"/>
      <c r="BL991" s="346"/>
      <c r="BM991" s="346"/>
      <c r="BN991" s="346"/>
      <c r="BO991" s="346"/>
      <c r="BP991" s="346"/>
      <c r="BQ991" s="346"/>
    </row>
    <row r="992" ht="15.75" customHeight="1">
      <c r="A992" s="346"/>
      <c r="B992" s="346"/>
      <c r="C992" s="346"/>
      <c r="D992" s="346"/>
      <c r="E992" s="346"/>
      <c r="F992" s="346"/>
      <c r="G992" s="346"/>
      <c r="H992" s="346"/>
      <c r="I992" s="346"/>
      <c r="J992" s="346"/>
      <c r="K992" s="346"/>
      <c r="L992" s="346"/>
      <c r="M992" s="346"/>
      <c r="N992" s="346"/>
      <c r="O992" s="346"/>
      <c r="P992" s="346"/>
      <c r="Q992" s="346"/>
      <c r="R992" s="346"/>
      <c r="S992" s="346"/>
      <c r="T992" s="346"/>
      <c r="U992" s="346"/>
      <c r="V992" s="346"/>
      <c r="W992" s="346"/>
      <c r="X992" s="346"/>
      <c r="Y992" s="346"/>
      <c r="Z992" s="346"/>
      <c r="AA992" s="346"/>
      <c r="AB992" s="346"/>
      <c r="AC992" s="346"/>
      <c r="AD992" s="346"/>
      <c r="AE992" s="346"/>
      <c r="AF992" s="346"/>
      <c r="AG992" s="346"/>
      <c r="AH992" s="346"/>
      <c r="AI992" s="346"/>
      <c r="AJ992" s="346"/>
      <c r="AK992" s="346"/>
      <c r="AL992" s="346"/>
      <c r="AM992" s="346"/>
      <c r="AN992" s="346"/>
      <c r="AO992" s="346"/>
      <c r="AP992" s="346"/>
      <c r="AQ992" s="346"/>
      <c r="AR992" s="346"/>
      <c r="AS992" s="346"/>
      <c r="AT992" s="346"/>
      <c r="AU992" s="346"/>
      <c r="AV992" s="346"/>
      <c r="AW992" s="346"/>
      <c r="AX992" s="346"/>
      <c r="AY992" s="346"/>
      <c r="AZ992" s="346"/>
      <c r="BA992" s="346"/>
      <c r="BB992" s="346"/>
      <c r="BC992" s="346"/>
      <c r="BD992" s="346"/>
      <c r="BE992" s="346"/>
      <c r="BF992" s="346"/>
      <c r="BG992" s="346"/>
      <c r="BH992" s="346"/>
      <c r="BI992" s="346"/>
      <c r="BJ992" s="346"/>
      <c r="BK992" s="346"/>
      <c r="BL992" s="346"/>
      <c r="BM992" s="346"/>
      <c r="BN992" s="346"/>
      <c r="BO992" s="346"/>
      <c r="BP992" s="346"/>
      <c r="BQ992" s="346"/>
    </row>
    <row r="993" ht="15.75" customHeight="1">
      <c r="A993" s="346"/>
      <c r="B993" s="346"/>
      <c r="C993" s="346"/>
      <c r="D993" s="346"/>
      <c r="E993" s="346"/>
      <c r="F993" s="346"/>
      <c r="G993" s="346"/>
      <c r="H993" s="346"/>
      <c r="I993" s="346"/>
      <c r="J993" s="346"/>
      <c r="K993" s="346"/>
      <c r="L993" s="346"/>
      <c r="M993" s="346"/>
      <c r="N993" s="346"/>
      <c r="O993" s="346"/>
      <c r="P993" s="346"/>
      <c r="Q993" s="346"/>
      <c r="R993" s="346"/>
      <c r="S993" s="346"/>
      <c r="T993" s="346"/>
      <c r="U993" s="346"/>
      <c r="V993" s="346"/>
      <c r="W993" s="346"/>
      <c r="X993" s="346"/>
      <c r="Y993" s="346"/>
      <c r="Z993" s="346"/>
      <c r="AA993" s="346"/>
      <c r="AB993" s="346"/>
      <c r="AC993" s="346"/>
      <c r="AD993" s="346"/>
      <c r="AE993" s="346"/>
      <c r="AF993" s="346"/>
      <c r="AG993" s="346"/>
      <c r="AH993" s="346"/>
      <c r="AI993" s="346"/>
      <c r="AJ993" s="346"/>
      <c r="AK993" s="346"/>
      <c r="AL993" s="346"/>
      <c r="AM993" s="346"/>
      <c r="AN993" s="346"/>
      <c r="AO993" s="346"/>
      <c r="AP993" s="346"/>
      <c r="AQ993" s="346"/>
      <c r="AR993" s="346"/>
      <c r="AS993" s="346"/>
      <c r="AT993" s="346"/>
      <c r="AU993" s="346"/>
      <c r="AV993" s="346"/>
      <c r="AW993" s="346"/>
      <c r="AX993" s="346"/>
      <c r="AY993" s="346"/>
      <c r="AZ993" s="346"/>
      <c r="BA993" s="346"/>
      <c r="BB993" s="346"/>
      <c r="BC993" s="346"/>
      <c r="BD993" s="346"/>
      <c r="BE993" s="346"/>
      <c r="BF993" s="346"/>
      <c r="BG993" s="346"/>
      <c r="BH993" s="346"/>
      <c r="BI993" s="346"/>
      <c r="BJ993" s="346"/>
      <c r="BK993" s="346"/>
      <c r="BL993" s="346"/>
      <c r="BM993" s="346"/>
      <c r="BN993" s="346"/>
      <c r="BO993" s="346"/>
      <c r="BP993" s="346"/>
      <c r="BQ993" s="346"/>
    </row>
    <row r="994" ht="15.75" customHeight="1">
      <c r="A994" s="346"/>
      <c r="B994" s="346"/>
      <c r="C994" s="346"/>
      <c r="D994" s="346"/>
      <c r="E994" s="346"/>
      <c r="F994" s="346"/>
      <c r="G994" s="346"/>
      <c r="H994" s="346"/>
      <c r="I994" s="346"/>
      <c r="J994" s="346"/>
      <c r="K994" s="346"/>
      <c r="L994" s="346"/>
      <c r="M994" s="346"/>
      <c r="N994" s="346"/>
      <c r="O994" s="346"/>
      <c r="P994" s="346"/>
      <c r="Q994" s="346"/>
      <c r="R994" s="346"/>
      <c r="S994" s="346"/>
      <c r="T994" s="346"/>
      <c r="U994" s="346"/>
      <c r="V994" s="346"/>
      <c r="W994" s="346"/>
      <c r="X994" s="346"/>
      <c r="Y994" s="346"/>
      <c r="Z994" s="346"/>
      <c r="AA994" s="346"/>
      <c r="AB994" s="346"/>
      <c r="AC994" s="346"/>
      <c r="AD994" s="346"/>
      <c r="AE994" s="346"/>
      <c r="AF994" s="346"/>
      <c r="AG994" s="346"/>
      <c r="AH994" s="346"/>
      <c r="AI994" s="346"/>
      <c r="AJ994" s="346"/>
      <c r="AK994" s="346"/>
      <c r="AL994" s="346"/>
      <c r="AM994" s="346"/>
      <c r="AN994" s="346"/>
      <c r="AO994" s="346"/>
      <c r="AP994" s="346"/>
      <c r="AQ994" s="346"/>
      <c r="AR994" s="346"/>
      <c r="AS994" s="346"/>
      <c r="AT994" s="346"/>
      <c r="AU994" s="346"/>
      <c r="AV994" s="346"/>
      <c r="AW994" s="346"/>
      <c r="AX994" s="346"/>
      <c r="AY994" s="346"/>
      <c r="AZ994" s="346"/>
      <c r="BA994" s="346"/>
      <c r="BB994" s="346"/>
      <c r="BC994" s="346"/>
      <c r="BD994" s="346"/>
      <c r="BE994" s="346"/>
      <c r="BF994" s="346"/>
      <c r="BG994" s="346"/>
      <c r="BH994" s="346"/>
      <c r="BI994" s="346"/>
      <c r="BJ994" s="346"/>
      <c r="BK994" s="346"/>
      <c r="BL994" s="346"/>
      <c r="BM994" s="346"/>
      <c r="BN994" s="346"/>
      <c r="BO994" s="346"/>
      <c r="BP994" s="346"/>
      <c r="BQ994" s="346"/>
    </row>
    <row r="995" ht="15.75" customHeight="1">
      <c r="A995" s="346"/>
      <c r="B995" s="346"/>
      <c r="C995" s="346"/>
      <c r="D995" s="346"/>
      <c r="E995" s="346"/>
      <c r="F995" s="346"/>
      <c r="G995" s="346"/>
      <c r="H995" s="346"/>
      <c r="I995" s="346"/>
      <c r="J995" s="346"/>
      <c r="K995" s="346"/>
      <c r="L995" s="346"/>
      <c r="M995" s="346"/>
      <c r="N995" s="346"/>
      <c r="O995" s="346"/>
      <c r="P995" s="346"/>
      <c r="Q995" s="346"/>
      <c r="R995" s="346"/>
      <c r="S995" s="346"/>
      <c r="T995" s="346"/>
      <c r="U995" s="346"/>
      <c r="V995" s="346"/>
      <c r="W995" s="346"/>
      <c r="X995" s="346"/>
      <c r="Y995" s="346"/>
      <c r="Z995" s="346"/>
      <c r="AA995" s="346"/>
      <c r="AB995" s="346"/>
      <c r="AC995" s="346"/>
      <c r="AD995" s="346"/>
      <c r="AE995" s="346"/>
      <c r="AF995" s="346"/>
      <c r="AG995" s="346"/>
      <c r="AH995" s="346"/>
      <c r="AI995" s="346"/>
      <c r="AJ995" s="346"/>
      <c r="AK995" s="346"/>
      <c r="AL995" s="346"/>
      <c r="AM995" s="346"/>
      <c r="AN995" s="346"/>
      <c r="AO995" s="346"/>
      <c r="AP995" s="346"/>
      <c r="AQ995" s="346"/>
      <c r="AR995" s="346"/>
      <c r="AS995" s="346"/>
      <c r="AT995" s="346"/>
      <c r="AU995" s="346"/>
      <c r="AV995" s="346"/>
      <c r="AW995" s="346"/>
      <c r="AX995" s="346"/>
      <c r="AY995" s="346"/>
      <c r="AZ995" s="346"/>
      <c r="BA995" s="346"/>
      <c r="BB995" s="346"/>
      <c r="BC995" s="346"/>
      <c r="BD995" s="346"/>
      <c r="BE995" s="346"/>
      <c r="BF995" s="346"/>
      <c r="BG995" s="346"/>
      <c r="BH995" s="346"/>
      <c r="BI995" s="346"/>
      <c r="BJ995" s="346"/>
      <c r="BK995" s="346"/>
      <c r="BL995" s="346"/>
      <c r="BM995" s="346"/>
      <c r="BN995" s="346"/>
      <c r="BO995" s="346"/>
      <c r="BP995" s="346"/>
      <c r="BQ995" s="346"/>
    </row>
    <row r="996" ht="15.75" customHeight="1">
      <c r="A996" s="346"/>
      <c r="B996" s="346"/>
      <c r="C996" s="346"/>
      <c r="D996" s="346"/>
      <c r="E996" s="346"/>
      <c r="F996" s="346"/>
      <c r="G996" s="346"/>
      <c r="H996" s="346"/>
      <c r="I996" s="346"/>
      <c r="J996" s="346"/>
      <c r="K996" s="346"/>
      <c r="L996" s="346"/>
      <c r="M996" s="346"/>
      <c r="N996" s="346"/>
      <c r="O996" s="346"/>
      <c r="P996" s="346"/>
      <c r="Q996" s="346"/>
      <c r="R996" s="346"/>
      <c r="S996" s="346"/>
      <c r="T996" s="346"/>
      <c r="U996" s="346"/>
      <c r="V996" s="346"/>
      <c r="W996" s="346"/>
      <c r="X996" s="346"/>
      <c r="Y996" s="346"/>
      <c r="Z996" s="346"/>
      <c r="AA996" s="346"/>
      <c r="AB996" s="346"/>
      <c r="AC996" s="346"/>
      <c r="AD996" s="346"/>
      <c r="AE996" s="346"/>
      <c r="AF996" s="346"/>
      <c r="AG996" s="346"/>
      <c r="AH996" s="346"/>
      <c r="AI996" s="346"/>
      <c r="AJ996" s="346"/>
      <c r="AK996" s="346"/>
      <c r="AL996" s="346"/>
      <c r="AM996" s="346"/>
      <c r="AN996" s="346"/>
      <c r="AO996" s="346"/>
      <c r="AP996" s="346"/>
      <c r="AQ996" s="346"/>
      <c r="AR996" s="346"/>
      <c r="AS996" s="346"/>
      <c r="AT996" s="346"/>
      <c r="AU996" s="346"/>
      <c r="AV996" s="346"/>
      <c r="AW996" s="346"/>
      <c r="AX996" s="346"/>
      <c r="AY996" s="346"/>
      <c r="AZ996" s="346"/>
      <c r="BA996" s="346"/>
      <c r="BB996" s="346"/>
      <c r="BC996" s="346"/>
      <c r="BD996" s="346"/>
      <c r="BE996" s="346"/>
      <c r="BF996" s="346"/>
      <c r="BG996" s="346"/>
      <c r="BH996" s="346"/>
      <c r="BI996" s="346"/>
      <c r="BJ996" s="346"/>
      <c r="BK996" s="346"/>
      <c r="BL996" s="346"/>
      <c r="BM996" s="346"/>
      <c r="BN996" s="346"/>
      <c r="BO996" s="346"/>
      <c r="BP996" s="346"/>
      <c r="BQ996" s="346"/>
    </row>
    <row r="997" ht="15.75" customHeight="1">
      <c r="A997" s="346"/>
      <c r="B997" s="346"/>
      <c r="C997" s="346"/>
      <c r="D997" s="346"/>
      <c r="E997" s="346"/>
      <c r="F997" s="346"/>
      <c r="G997" s="346"/>
      <c r="H997" s="346"/>
      <c r="I997" s="346"/>
      <c r="J997" s="346"/>
      <c r="K997" s="346"/>
      <c r="L997" s="346"/>
      <c r="M997" s="346"/>
      <c r="N997" s="346"/>
      <c r="O997" s="346"/>
      <c r="P997" s="346"/>
      <c r="Q997" s="346"/>
      <c r="R997" s="346"/>
      <c r="S997" s="346"/>
      <c r="T997" s="346"/>
      <c r="U997" s="346"/>
      <c r="V997" s="346"/>
      <c r="W997" s="346"/>
      <c r="X997" s="346"/>
      <c r="Y997" s="346"/>
      <c r="Z997" s="346"/>
      <c r="AA997" s="346"/>
      <c r="AB997" s="346"/>
      <c r="AC997" s="346"/>
      <c r="AD997" s="346"/>
      <c r="AE997" s="346"/>
      <c r="AF997" s="346"/>
      <c r="AG997" s="346"/>
      <c r="AH997" s="346"/>
      <c r="AI997" s="346"/>
      <c r="AJ997" s="346"/>
      <c r="AK997" s="346"/>
      <c r="AL997" s="346"/>
      <c r="AM997" s="346"/>
      <c r="AN997" s="346"/>
      <c r="AO997" s="346"/>
      <c r="AP997" s="346"/>
      <c r="AQ997" s="346"/>
      <c r="AR997" s="346"/>
      <c r="AS997" s="346"/>
      <c r="AT997" s="346"/>
      <c r="AU997" s="346"/>
      <c r="AV997" s="346"/>
      <c r="AW997" s="346"/>
      <c r="AX997" s="346"/>
      <c r="AY997" s="346"/>
      <c r="AZ997" s="346"/>
      <c r="BA997" s="346"/>
      <c r="BB997" s="346"/>
      <c r="BC997" s="346"/>
      <c r="BD997" s="346"/>
      <c r="BE997" s="346"/>
      <c r="BF997" s="346"/>
      <c r="BG997" s="346"/>
      <c r="BH997" s="346"/>
      <c r="BI997" s="346"/>
      <c r="BJ997" s="346"/>
      <c r="BK997" s="346"/>
      <c r="BL997" s="346"/>
      <c r="BM997" s="346"/>
      <c r="BN997" s="346"/>
      <c r="BO997" s="346"/>
      <c r="BP997" s="346"/>
      <c r="BQ997" s="346"/>
    </row>
    <row r="998" ht="15.75" customHeight="1">
      <c r="A998" s="346"/>
      <c r="B998" s="346"/>
      <c r="C998" s="346"/>
      <c r="D998" s="346"/>
      <c r="E998" s="346"/>
      <c r="F998" s="346"/>
      <c r="G998" s="346"/>
      <c r="H998" s="346"/>
      <c r="I998" s="346"/>
      <c r="J998" s="346"/>
      <c r="K998" s="346"/>
      <c r="L998" s="346"/>
      <c r="M998" s="346"/>
      <c r="N998" s="346"/>
      <c r="O998" s="346"/>
      <c r="P998" s="346"/>
      <c r="Q998" s="346"/>
      <c r="R998" s="346"/>
      <c r="S998" s="346"/>
      <c r="T998" s="346"/>
      <c r="U998" s="346"/>
      <c r="V998" s="346"/>
      <c r="W998" s="346"/>
      <c r="X998" s="346"/>
      <c r="Y998" s="346"/>
      <c r="Z998" s="346"/>
      <c r="AA998" s="346"/>
      <c r="AB998" s="346"/>
      <c r="AC998" s="346"/>
      <c r="AD998" s="346"/>
      <c r="AE998" s="346"/>
      <c r="AF998" s="346"/>
      <c r="AG998" s="346"/>
      <c r="AH998" s="346"/>
      <c r="AI998" s="346"/>
      <c r="AJ998" s="346"/>
      <c r="AK998" s="346"/>
      <c r="AL998" s="346"/>
      <c r="AM998" s="346"/>
      <c r="AN998" s="346"/>
      <c r="AO998" s="346"/>
      <c r="AP998" s="346"/>
      <c r="AQ998" s="346"/>
      <c r="AR998" s="346"/>
      <c r="AS998" s="346"/>
      <c r="AT998" s="346"/>
      <c r="AU998" s="346"/>
      <c r="AV998" s="346"/>
      <c r="AW998" s="346"/>
      <c r="AX998" s="346"/>
      <c r="AY998" s="346"/>
      <c r="AZ998" s="346"/>
      <c r="BA998" s="346"/>
      <c r="BB998" s="346"/>
      <c r="BC998" s="346"/>
      <c r="BD998" s="346"/>
      <c r="BE998" s="346"/>
      <c r="BF998" s="346"/>
      <c r="BG998" s="346"/>
      <c r="BH998" s="346"/>
      <c r="BI998" s="346"/>
      <c r="BJ998" s="346"/>
      <c r="BK998" s="346"/>
      <c r="BL998" s="346"/>
      <c r="BM998" s="346"/>
      <c r="BN998" s="346"/>
      <c r="BO998" s="346"/>
      <c r="BP998" s="346"/>
      <c r="BQ998" s="346"/>
    </row>
    <row r="999" ht="15.75" customHeight="1">
      <c r="A999" s="346"/>
      <c r="B999" s="346"/>
      <c r="C999" s="346"/>
      <c r="D999" s="346"/>
      <c r="E999" s="346"/>
      <c r="F999" s="346"/>
      <c r="G999" s="346"/>
      <c r="H999" s="346"/>
      <c r="I999" s="346"/>
      <c r="J999" s="346"/>
      <c r="K999" s="346"/>
      <c r="L999" s="346"/>
      <c r="M999" s="346"/>
      <c r="N999" s="346"/>
      <c r="O999" s="346"/>
      <c r="P999" s="346"/>
      <c r="Q999" s="346"/>
      <c r="R999" s="346"/>
      <c r="S999" s="346"/>
      <c r="T999" s="346"/>
      <c r="U999" s="346"/>
      <c r="V999" s="346"/>
      <c r="W999" s="346"/>
      <c r="X999" s="346"/>
      <c r="Y999" s="346"/>
      <c r="Z999" s="346"/>
      <c r="AA999" s="346"/>
      <c r="AB999" s="346"/>
      <c r="AC999" s="346"/>
      <c r="AD999" s="346"/>
      <c r="AE999" s="346"/>
      <c r="AF999" s="346"/>
      <c r="AG999" s="346"/>
      <c r="AH999" s="346"/>
      <c r="AI999" s="346"/>
      <c r="AJ999" s="346"/>
      <c r="AK999" s="346"/>
      <c r="AL999" s="346"/>
      <c r="AM999" s="346"/>
      <c r="AN999" s="346"/>
      <c r="AO999" s="346"/>
      <c r="AP999" s="346"/>
      <c r="AQ999" s="346"/>
      <c r="AR999" s="346"/>
      <c r="AS999" s="346"/>
      <c r="AT999" s="346"/>
      <c r="AU999" s="346"/>
      <c r="AV999" s="346"/>
      <c r="AW999" s="346"/>
      <c r="AX999" s="346"/>
      <c r="AY999" s="346"/>
      <c r="AZ999" s="346"/>
      <c r="BA999" s="346"/>
      <c r="BB999" s="346"/>
      <c r="BC999" s="346"/>
      <c r="BD999" s="346"/>
      <c r="BE999" s="346"/>
      <c r="BF999" s="346"/>
      <c r="BG999" s="346"/>
      <c r="BH999" s="346"/>
      <c r="BI999" s="346"/>
      <c r="BJ999" s="346"/>
      <c r="BK999" s="346"/>
      <c r="BL999" s="346"/>
      <c r="BM999" s="346"/>
      <c r="BN999" s="346"/>
      <c r="BO999" s="346"/>
      <c r="BP999" s="346"/>
      <c r="BQ999" s="346"/>
    </row>
    <row r="1000" ht="15.75" customHeight="1">
      <c r="A1000" s="346"/>
      <c r="B1000" s="346"/>
      <c r="C1000" s="346"/>
      <c r="D1000" s="346"/>
      <c r="E1000" s="346"/>
      <c r="F1000" s="346"/>
      <c r="G1000" s="346"/>
      <c r="H1000" s="346"/>
      <c r="I1000" s="346"/>
      <c r="J1000" s="346"/>
      <c r="K1000" s="346"/>
      <c r="L1000" s="346"/>
      <c r="M1000" s="346"/>
      <c r="N1000" s="346"/>
      <c r="O1000" s="346"/>
      <c r="P1000" s="346"/>
      <c r="Q1000" s="346"/>
      <c r="R1000" s="346"/>
      <c r="S1000" s="346"/>
      <c r="T1000" s="346"/>
      <c r="U1000" s="346"/>
      <c r="V1000" s="346"/>
      <c r="W1000" s="346"/>
      <c r="X1000" s="346"/>
      <c r="Y1000" s="346"/>
      <c r="Z1000" s="346"/>
      <c r="AA1000" s="346"/>
      <c r="AB1000" s="346"/>
      <c r="AC1000" s="346"/>
      <c r="AD1000" s="346"/>
      <c r="AE1000" s="346"/>
      <c r="AF1000" s="346"/>
      <c r="AG1000" s="346"/>
      <c r="AH1000" s="346"/>
      <c r="AI1000" s="346"/>
      <c r="AJ1000" s="346"/>
      <c r="AK1000" s="346"/>
      <c r="AL1000" s="346"/>
      <c r="AM1000" s="346"/>
      <c r="AN1000" s="346"/>
      <c r="AO1000" s="346"/>
      <c r="AP1000" s="346"/>
      <c r="AQ1000" s="346"/>
      <c r="AR1000" s="346"/>
      <c r="AS1000" s="346"/>
      <c r="AT1000" s="346"/>
      <c r="AU1000" s="346"/>
      <c r="AV1000" s="346"/>
      <c r="AW1000" s="346"/>
      <c r="AX1000" s="346"/>
      <c r="AY1000" s="346"/>
      <c r="AZ1000" s="346"/>
      <c r="BA1000" s="346"/>
      <c r="BB1000" s="346"/>
      <c r="BC1000" s="346"/>
      <c r="BD1000" s="346"/>
      <c r="BE1000" s="346"/>
      <c r="BF1000" s="346"/>
      <c r="BG1000" s="346"/>
      <c r="BH1000" s="346"/>
      <c r="BI1000" s="346"/>
      <c r="BJ1000" s="346"/>
      <c r="BK1000" s="346"/>
      <c r="BL1000" s="346"/>
      <c r="BM1000" s="346"/>
      <c r="BN1000" s="346"/>
      <c r="BO1000" s="346"/>
      <c r="BP1000" s="346"/>
      <c r="BQ1000" s="346"/>
    </row>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20:BB20"/>
    <mergeCell ref="BC20:BE20"/>
    <mergeCell ref="A28:BQ28"/>
    <mergeCell ref="G30:I30"/>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Q19">
    <cfRule type="cellIs" dxfId="0" priority="1" operator="between">
      <formula>0.7</formula>
      <formula>1</formula>
    </cfRule>
  </conditionalFormatting>
  <conditionalFormatting sqref="BF15:BQ19">
    <cfRule type="cellIs" dxfId="1" priority="2" operator="between">
      <formula>0.51</formula>
      <formula>0.69</formula>
    </cfRule>
  </conditionalFormatting>
  <conditionalFormatting sqref="BF15:BQ19">
    <cfRule type="cellIs" dxfId="2" priority="3" operator="between">
      <formula>0</formula>
      <formula>0.5</formula>
    </cfRule>
  </conditionalFormatting>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24.43"/>
    <col customWidth="1" min="7" max="7" width="41.43"/>
    <col customWidth="1" min="8" max="8" width="38.71"/>
    <col customWidth="1" min="9" max="9" width="37.57"/>
    <col customWidth="1" min="10" max="10" width="53.0"/>
    <col customWidth="1" min="11" max="11" width="30.71"/>
    <col customWidth="1" min="12" max="12" width="53.57"/>
    <col customWidth="1" min="13" max="20" width="15.86"/>
    <col customWidth="1" min="21" max="21" width="79.43"/>
    <col customWidth="1" min="22" max="22" width="70.29"/>
    <col customWidth="1" min="23" max="30" width="15.86"/>
    <col customWidth="1" min="31" max="31" width="70.14"/>
    <col customWidth="1" min="32" max="32" width="79.71"/>
    <col customWidth="1" min="33" max="40" width="15.86"/>
    <col customWidth="1" min="41" max="41" width="32.14"/>
    <col customWidth="1" min="42" max="42" width="29.0"/>
    <col customWidth="1" min="43" max="50" width="15.86"/>
    <col customWidth="1" min="51" max="51" width="32.71"/>
    <col customWidth="1" min="52" max="52" width="23.71"/>
    <col customWidth="1" min="53" max="53" width="24.57"/>
    <col customWidth="1" min="54" max="57" width="17.71"/>
    <col customWidth="1" min="58" max="65" width="12.29"/>
    <col customWidth="1" min="66" max="66" width="14.29"/>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722</v>
      </c>
      <c r="BJ1" s="6"/>
      <c r="BK1" s="6"/>
      <c r="BL1" s="6"/>
      <c r="BM1" s="6"/>
      <c r="BN1" s="6"/>
      <c r="BO1" s="6"/>
      <c r="BP1" s="6"/>
      <c r="BQ1" s="7"/>
    </row>
    <row r="2" ht="20.25" customHeight="1">
      <c r="A2" s="8"/>
      <c r="B2" s="9"/>
      <c r="BH2" s="10"/>
      <c r="BI2" s="5" t="s">
        <v>723</v>
      </c>
      <c r="BJ2" s="6"/>
      <c r="BK2" s="6"/>
      <c r="BL2" s="6"/>
      <c r="BM2" s="6"/>
      <c r="BN2" s="6"/>
      <c r="BO2" s="6"/>
      <c r="BP2" s="6"/>
      <c r="BQ2" s="7"/>
    </row>
    <row r="3" ht="20.25" customHeight="1">
      <c r="A3" s="8"/>
      <c r="B3" s="9"/>
      <c r="BH3" s="10"/>
      <c r="BI3" s="5" t="s">
        <v>724</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725</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726</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269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270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7"/>
      <c r="W12" s="25" t="s">
        <v>31</v>
      </c>
      <c r="X12" s="6"/>
      <c r="Y12" s="6"/>
      <c r="Z12" s="6"/>
      <c r="AA12" s="6"/>
      <c r="AB12" s="6"/>
      <c r="AC12" s="6"/>
      <c r="AD12" s="6"/>
      <c r="AE12" s="6"/>
      <c r="AF12" s="7"/>
      <c r="AG12" s="25" t="s">
        <v>32</v>
      </c>
      <c r="AH12" s="6"/>
      <c r="AI12" s="6"/>
      <c r="AJ12" s="6"/>
      <c r="AK12" s="6"/>
      <c r="AL12" s="6"/>
      <c r="AM12" s="6"/>
      <c r="AN12" s="6"/>
      <c r="AO12" s="6"/>
      <c r="AP12" s="100"/>
      <c r="AQ12" s="25" t="s">
        <v>33</v>
      </c>
      <c r="AR12" s="6"/>
      <c r="AS12" s="6"/>
      <c r="AT12" s="6"/>
      <c r="AU12" s="6"/>
      <c r="AV12" s="6"/>
      <c r="AW12" s="6"/>
      <c r="AX12" s="6"/>
      <c r="AY12" s="6"/>
      <c r="AZ12" s="7"/>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72.0"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551</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125" t="s">
        <v>53</v>
      </c>
      <c r="AR13" s="126"/>
      <c r="AS13" s="125" t="s">
        <v>54</v>
      </c>
      <c r="AT13" s="126"/>
      <c r="AU13" s="125" t="s">
        <v>55</v>
      </c>
      <c r="AV13" s="126"/>
      <c r="AW13" s="125" t="s">
        <v>44</v>
      </c>
      <c r="AX13" s="126"/>
      <c r="AY13" s="127" t="s">
        <v>45</v>
      </c>
      <c r="AZ13" s="127" t="s">
        <v>551</v>
      </c>
      <c r="BA13" s="8"/>
      <c r="BB13" s="8"/>
      <c r="BC13" s="8"/>
      <c r="BD13" s="8"/>
      <c r="BE13" s="8"/>
      <c r="BF13" s="8"/>
      <c r="BG13" s="8"/>
      <c r="BH13" s="8"/>
      <c r="BI13" s="8"/>
      <c r="BJ13" s="8"/>
      <c r="BK13" s="8"/>
      <c r="BL13" s="8"/>
      <c r="BM13" s="8"/>
      <c r="BN13" s="8"/>
      <c r="BO13" s="8"/>
      <c r="BP13" s="8"/>
      <c r="BQ13" s="8"/>
    </row>
    <row r="14" ht="36.0"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222.0" customHeight="1">
      <c r="A15" s="37" t="s">
        <v>153</v>
      </c>
      <c r="B15" s="37" t="s">
        <v>61</v>
      </c>
      <c r="C15" s="37" t="s">
        <v>154</v>
      </c>
      <c r="D15" s="160">
        <v>1.0</v>
      </c>
      <c r="E15" s="117">
        <f>BA15</f>
        <v>0.9996</v>
      </c>
      <c r="F15" s="347" t="s">
        <v>727</v>
      </c>
      <c r="G15" s="54" t="s">
        <v>728</v>
      </c>
      <c r="H15" s="37" t="s">
        <v>729</v>
      </c>
      <c r="I15" s="37" t="s">
        <v>730</v>
      </c>
      <c r="J15" s="41" t="s">
        <v>276</v>
      </c>
      <c r="K15" s="41" t="s">
        <v>731</v>
      </c>
      <c r="L15" s="348" t="s">
        <v>727</v>
      </c>
      <c r="M15" s="349">
        <v>0.0833</v>
      </c>
      <c r="N15" s="165">
        <v>0.0833</v>
      </c>
      <c r="O15" s="349">
        <v>0.0833</v>
      </c>
      <c r="P15" s="165">
        <v>0.0833</v>
      </c>
      <c r="Q15" s="349">
        <v>0.0833</v>
      </c>
      <c r="R15" s="165">
        <v>0.0833</v>
      </c>
      <c r="S15" s="350">
        <f t="shared" ref="S15:T15" si="1">M15+O15+Q15</f>
        <v>0.2499</v>
      </c>
      <c r="T15" s="350">
        <f t="shared" si="1"/>
        <v>0.2499</v>
      </c>
      <c r="U15" s="351" t="s">
        <v>732</v>
      </c>
      <c r="V15" s="351" t="s">
        <v>733</v>
      </c>
      <c r="W15" s="349">
        <v>0.0833</v>
      </c>
      <c r="X15" s="321">
        <v>0.0595</v>
      </c>
      <c r="Y15" s="349">
        <v>0.0833</v>
      </c>
      <c r="Z15" s="321">
        <v>0.0595</v>
      </c>
      <c r="AA15" s="349">
        <v>0.0833</v>
      </c>
      <c r="AB15" s="321">
        <v>0.0417</v>
      </c>
      <c r="AC15" s="44">
        <f t="shared" ref="AC15:AD15" si="2">W15+Y15+AA15</f>
        <v>0.2499</v>
      </c>
      <c r="AD15" s="44">
        <f t="shared" si="2"/>
        <v>0.1607</v>
      </c>
      <c r="AE15" s="352" t="s">
        <v>734</v>
      </c>
      <c r="AF15" s="352" t="s">
        <v>735</v>
      </c>
      <c r="AG15" s="43">
        <v>0.0833</v>
      </c>
      <c r="AH15" s="165"/>
      <c r="AI15" s="43">
        <v>0.0833</v>
      </c>
      <c r="AJ15" s="165"/>
      <c r="AK15" s="43">
        <v>0.0833</v>
      </c>
      <c r="AL15" s="165"/>
      <c r="AM15" s="44">
        <f t="shared" ref="AM15:AN15" si="3">AG15+AI15+AK15</f>
        <v>0.2499</v>
      </c>
      <c r="AN15" s="44">
        <f t="shared" si="3"/>
        <v>0</v>
      </c>
      <c r="AO15" s="44"/>
      <c r="AP15" s="44"/>
      <c r="AQ15" s="43">
        <v>0.0833</v>
      </c>
      <c r="AR15" s="165"/>
      <c r="AS15" s="43">
        <v>0.0833</v>
      </c>
      <c r="AT15" s="165"/>
      <c r="AU15" s="43">
        <v>0.0833</v>
      </c>
      <c r="AV15" s="165"/>
      <c r="AW15" s="92">
        <f>AQ15+AS15+AU15</f>
        <v>0.2499</v>
      </c>
      <c r="AX15" s="165"/>
      <c r="AY15" s="353"/>
      <c r="AZ15" s="353"/>
      <c r="BA15" s="52">
        <f>S15+AC15+AM15+AW15</f>
        <v>0.9996</v>
      </c>
      <c r="BB15" s="44">
        <f>+T15</f>
        <v>0.2499</v>
      </c>
      <c r="BC15" s="44">
        <f>BB15+AD15</f>
        <v>0.4106</v>
      </c>
      <c r="BD15" s="44">
        <f>+T15+AD15+AN15</f>
        <v>0.4106</v>
      </c>
      <c r="BE15" s="44">
        <f>+T15+AD15+AN15+AX15</f>
        <v>0.4106</v>
      </c>
      <c r="BF15" s="53">
        <f t="shared" ref="BF15:BI15" si="4">IF(AND(BB15&gt;0,$BA15&gt;0),BB15/$BA15,0)</f>
        <v>0.25</v>
      </c>
      <c r="BG15" s="53">
        <f t="shared" si="4"/>
        <v>0.4107643057</v>
      </c>
      <c r="BH15" s="53">
        <f t="shared" si="4"/>
        <v>0.4107643057</v>
      </c>
      <c r="BI15" s="53">
        <f t="shared" si="4"/>
        <v>0.4107643057</v>
      </c>
      <c r="BJ15" s="53">
        <v>1.0</v>
      </c>
      <c r="BK15" s="53">
        <f>BI15</f>
        <v>0.4107643057</v>
      </c>
      <c r="BL15" s="53"/>
      <c r="BM15" s="53"/>
      <c r="BN15" s="53">
        <f t="shared" ref="BN15:BQ15" si="5">(IF(AND(BJ15&gt;0,$D15&gt;0),BJ15/$D15*100,0))</f>
        <v>100</v>
      </c>
      <c r="BO15" s="138">
        <f t="shared" si="5"/>
        <v>41.07643057</v>
      </c>
      <c r="BP15" s="138">
        <f t="shared" si="5"/>
        <v>0</v>
      </c>
      <c r="BQ15" s="138">
        <f t="shared" si="5"/>
        <v>0</v>
      </c>
    </row>
    <row r="16" ht="32.25" customHeight="1">
      <c r="A16" s="10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7"/>
      <c r="BC16" s="106" t="s">
        <v>140</v>
      </c>
      <c r="BD16" s="6"/>
      <c r="BE16" s="7"/>
      <c r="BF16" s="110">
        <f t="shared" ref="BF16:BI16" si="6">AVERAGE(BF15)</f>
        <v>0.25</v>
      </c>
      <c r="BG16" s="110">
        <f t="shared" si="6"/>
        <v>0.4107643057</v>
      </c>
      <c r="BH16" s="110">
        <f t="shared" si="6"/>
        <v>0.4107643057</v>
      </c>
      <c r="BI16" s="110">
        <f t="shared" si="6"/>
        <v>0.4107643057</v>
      </c>
      <c r="BJ16" s="110"/>
      <c r="BK16" s="110"/>
      <c r="BL16" s="110"/>
      <c r="BM16" s="110"/>
      <c r="BN16" s="110">
        <f t="shared" ref="BN16:BQ16" si="7">AVERAGE(BN15)</f>
        <v>100</v>
      </c>
      <c r="BO16" s="110">
        <f t="shared" si="7"/>
        <v>41.07643057</v>
      </c>
      <c r="BP16" s="110">
        <f t="shared" si="7"/>
        <v>0</v>
      </c>
      <c r="BQ16" s="110">
        <f t="shared" si="7"/>
        <v>0</v>
      </c>
    </row>
    <row r="17" ht="15.75" customHeight="1">
      <c r="A17" s="15"/>
      <c r="B17" s="15"/>
      <c r="C17" s="15"/>
      <c r="D17" s="15"/>
      <c r="E17" s="16"/>
      <c r="F17" s="16"/>
      <c r="G17" s="15"/>
      <c r="H17" s="15"/>
      <c r="I17" s="15"/>
      <c r="J17" s="15"/>
      <c r="K17" s="15"/>
      <c r="L17" s="15"/>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row>
    <row r="18" ht="18.75" customHeight="1">
      <c r="A18" s="111" t="s">
        <v>141</v>
      </c>
      <c r="B18" s="112"/>
      <c r="C18" s="15"/>
      <c r="D18" s="16"/>
      <c r="E18" s="16"/>
      <c r="F18" s="15"/>
      <c r="G18" s="15"/>
      <c r="H18" s="15"/>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row>
    <row r="19" ht="18.75" customHeight="1">
      <c r="A19" s="113" t="s">
        <v>142</v>
      </c>
      <c r="B19" s="112"/>
      <c r="C19" s="15"/>
      <c r="D19" s="16"/>
      <c r="E19" s="16"/>
      <c r="F19" s="114"/>
      <c r="G19" s="114"/>
      <c r="H19" s="114"/>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row>
    <row r="20" ht="18.75" customHeight="1">
      <c r="A20" s="113" t="s">
        <v>142</v>
      </c>
      <c r="B20" s="112"/>
      <c r="C20" s="15"/>
      <c r="D20" s="16"/>
      <c r="E20" s="16"/>
      <c r="F20" s="114"/>
      <c r="G20" s="114"/>
      <c r="H20" s="114"/>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row>
    <row r="21" ht="18.75" customHeight="1">
      <c r="A21" s="113" t="s">
        <v>142</v>
      </c>
      <c r="B21" s="112"/>
      <c r="C21" s="15"/>
      <c r="D21" s="16"/>
      <c r="E21" s="16"/>
      <c r="F21" s="114"/>
      <c r="G21" s="114"/>
      <c r="H21" s="114"/>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3" t="s">
        <v>142</v>
      </c>
      <c r="B22" s="112"/>
      <c r="C22" s="15"/>
      <c r="D22" s="16"/>
      <c r="E22" s="16"/>
      <c r="F22" s="114"/>
      <c r="G22" s="114"/>
      <c r="H22" s="114"/>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5.0" customHeight="1">
      <c r="A23" s="15"/>
      <c r="B23" s="15"/>
      <c r="C23" s="15"/>
      <c r="D23" s="15"/>
      <c r="E23" s="16"/>
      <c r="F23" s="16"/>
      <c r="G23" s="15"/>
      <c r="H23" s="15"/>
      <c r="I23" s="15"/>
      <c r="J23" s="15"/>
      <c r="K23" s="15"/>
      <c r="L23" s="15"/>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27.75" customHeight="1">
      <c r="A24" s="115" t="s">
        <v>736</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7"/>
    </row>
    <row r="25" ht="15.0" customHeight="1">
      <c r="A25" s="15"/>
      <c r="B25" s="15"/>
      <c r="C25" s="15"/>
      <c r="D25" s="15"/>
      <c r="E25" s="16"/>
      <c r="F25" s="16"/>
      <c r="G25" s="15"/>
      <c r="H25" s="15"/>
      <c r="I25" s="15"/>
      <c r="J25" s="15"/>
      <c r="K25" s="15"/>
      <c r="L25" s="15"/>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5.0" customHeight="1">
      <c r="A26" s="15"/>
      <c r="B26" s="15"/>
      <c r="C26" s="15"/>
      <c r="D26" s="15"/>
      <c r="E26" s="16"/>
      <c r="F26" s="16"/>
      <c r="G26" s="114"/>
      <c r="J26" s="114"/>
      <c r="K26" s="114"/>
      <c r="L26" s="114"/>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75"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15.75" customHeight="1">
      <c r="A28" s="15"/>
      <c r="B28" s="15"/>
      <c r="C28" s="15"/>
      <c r="D28" s="15"/>
      <c r="E28" s="16"/>
      <c r="F28" s="16"/>
      <c r="G28" s="15"/>
      <c r="H28" s="15"/>
      <c r="I28" s="15"/>
      <c r="J28" s="15"/>
      <c r="K28" s="15"/>
      <c r="L28" s="15"/>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row>
    <row r="29" ht="15.75"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75" customHeight="1">
      <c r="A30" s="15"/>
      <c r="B30" s="15"/>
      <c r="C30" s="15"/>
      <c r="D30" s="15"/>
      <c r="E30" s="16"/>
      <c r="F30" s="16"/>
      <c r="G30" s="15"/>
      <c r="H30" s="15"/>
      <c r="I30" s="15"/>
      <c r="J30" s="15"/>
      <c r="K30" s="15"/>
      <c r="L30" s="15"/>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346"/>
      <c r="B225" s="346"/>
      <c r="C225" s="346"/>
      <c r="D225" s="346"/>
      <c r="E225" s="346"/>
      <c r="F225" s="346"/>
      <c r="G225" s="346"/>
      <c r="H225" s="346"/>
      <c r="I225" s="346"/>
      <c r="J225" s="346"/>
      <c r="K225" s="346"/>
      <c r="L225" s="346"/>
      <c r="M225" s="346"/>
      <c r="N225" s="346"/>
      <c r="O225" s="346"/>
      <c r="P225" s="346"/>
      <c r="Q225" s="346"/>
      <c r="R225" s="346"/>
      <c r="S225" s="346"/>
      <c r="T225" s="346"/>
      <c r="U225" s="346"/>
      <c r="V225" s="346"/>
      <c r="W225" s="34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c r="AS225" s="346"/>
      <c r="AT225" s="346"/>
      <c r="AU225" s="346"/>
      <c r="AV225" s="346"/>
      <c r="AW225" s="346"/>
      <c r="AX225" s="346"/>
      <c r="AY225" s="346"/>
      <c r="AZ225" s="346"/>
      <c r="BA225" s="346"/>
      <c r="BB225" s="346"/>
      <c r="BC225" s="346"/>
      <c r="BD225" s="346"/>
      <c r="BE225" s="346"/>
      <c r="BF225" s="346"/>
      <c r="BG225" s="346"/>
      <c r="BH225" s="346"/>
      <c r="BI225" s="346"/>
      <c r="BJ225" s="346"/>
      <c r="BK225" s="346"/>
      <c r="BL225" s="346"/>
      <c r="BM225" s="346"/>
      <c r="BN225" s="346"/>
      <c r="BO225" s="346"/>
      <c r="BP225" s="346"/>
      <c r="BQ225" s="346"/>
    </row>
    <row r="226" ht="15.75" customHeight="1">
      <c r="A226" s="346"/>
      <c r="B226" s="346"/>
      <c r="C226" s="346"/>
      <c r="D226" s="346"/>
      <c r="E226" s="346"/>
      <c r="F226" s="346"/>
      <c r="G226" s="346"/>
      <c r="H226" s="346"/>
      <c r="I226" s="346"/>
      <c r="J226" s="346"/>
      <c r="K226" s="346"/>
      <c r="L226" s="346"/>
      <c r="M226" s="346"/>
      <c r="N226" s="346"/>
      <c r="O226" s="346"/>
      <c r="P226" s="346"/>
      <c r="Q226" s="346"/>
      <c r="R226" s="346"/>
      <c r="S226" s="346"/>
      <c r="T226" s="346"/>
      <c r="U226" s="346"/>
      <c r="V226" s="346"/>
      <c r="W226" s="34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c r="AS226" s="346"/>
      <c r="AT226" s="346"/>
      <c r="AU226" s="346"/>
      <c r="AV226" s="346"/>
      <c r="AW226" s="346"/>
      <c r="AX226" s="346"/>
      <c r="AY226" s="346"/>
      <c r="AZ226" s="346"/>
      <c r="BA226" s="346"/>
      <c r="BB226" s="346"/>
      <c r="BC226" s="346"/>
      <c r="BD226" s="346"/>
      <c r="BE226" s="346"/>
      <c r="BF226" s="346"/>
      <c r="BG226" s="346"/>
      <c r="BH226" s="346"/>
      <c r="BI226" s="346"/>
      <c r="BJ226" s="346"/>
      <c r="BK226" s="346"/>
      <c r="BL226" s="346"/>
      <c r="BM226" s="346"/>
      <c r="BN226" s="346"/>
      <c r="BO226" s="346"/>
      <c r="BP226" s="346"/>
      <c r="BQ226" s="346"/>
    </row>
    <row r="227" ht="15.75" customHeight="1">
      <c r="A227" s="346"/>
      <c r="B227" s="346"/>
      <c r="C227" s="346"/>
      <c r="D227" s="346"/>
      <c r="E227" s="346"/>
      <c r="F227" s="346"/>
      <c r="G227" s="346"/>
      <c r="H227" s="346"/>
      <c r="I227" s="346"/>
      <c r="J227" s="346"/>
      <c r="K227" s="346"/>
      <c r="L227" s="346"/>
      <c r="M227" s="346"/>
      <c r="N227" s="346"/>
      <c r="O227" s="346"/>
      <c r="P227" s="346"/>
      <c r="Q227" s="346"/>
      <c r="R227" s="346"/>
      <c r="S227" s="346"/>
      <c r="T227" s="346"/>
      <c r="U227" s="346"/>
      <c r="V227" s="346"/>
      <c r="W227" s="34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c r="AS227" s="346"/>
      <c r="AT227" s="346"/>
      <c r="AU227" s="346"/>
      <c r="AV227" s="346"/>
      <c r="AW227" s="346"/>
      <c r="AX227" s="346"/>
      <c r="AY227" s="346"/>
      <c r="AZ227" s="346"/>
      <c r="BA227" s="346"/>
      <c r="BB227" s="346"/>
      <c r="BC227" s="346"/>
      <c r="BD227" s="346"/>
      <c r="BE227" s="346"/>
      <c r="BF227" s="346"/>
      <c r="BG227" s="346"/>
      <c r="BH227" s="346"/>
      <c r="BI227" s="346"/>
      <c r="BJ227" s="346"/>
      <c r="BK227" s="346"/>
      <c r="BL227" s="346"/>
      <c r="BM227" s="346"/>
      <c r="BN227" s="346"/>
      <c r="BO227" s="346"/>
      <c r="BP227" s="346"/>
      <c r="BQ227" s="346"/>
    </row>
    <row r="228" ht="15.75" customHeight="1">
      <c r="A228" s="346"/>
      <c r="B228" s="346"/>
      <c r="C228" s="346"/>
      <c r="D228" s="346"/>
      <c r="E228" s="346"/>
      <c r="F228" s="346"/>
      <c r="G228" s="346"/>
      <c r="H228" s="346"/>
      <c r="I228" s="346"/>
      <c r="J228" s="346"/>
      <c r="K228" s="346"/>
      <c r="L228" s="346"/>
      <c r="M228" s="346"/>
      <c r="N228" s="346"/>
      <c r="O228" s="346"/>
      <c r="P228" s="346"/>
      <c r="Q228" s="346"/>
      <c r="R228" s="346"/>
      <c r="S228" s="346"/>
      <c r="T228" s="346"/>
      <c r="U228" s="346"/>
      <c r="V228" s="346"/>
      <c r="W228" s="34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c r="AS228" s="346"/>
      <c r="AT228" s="346"/>
      <c r="AU228" s="346"/>
      <c r="AV228" s="346"/>
      <c r="AW228" s="346"/>
      <c r="AX228" s="346"/>
      <c r="AY228" s="346"/>
      <c r="AZ228" s="346"/>
      <c r="BA228" s="346"/>
      <c r="BB228" s="346"/>
      <c r="BC228" s="346"/>
      <c r="BD228" s="346"/>
      <c r="BE228" s="346"/>
      <c r="BF228" s="346"/>
      <c r="BG228" s="346"/>
      <c r="BH228" s="346"/>
      <c r="BI228" s="346"/>
      <c r="BJ228" s="346"/>
      <c r="BK228" s="346"/>
      <c r="BL228" s="346"/>
      <c r="BM228" s="346"/>
      <c r="BN228" s="346"/>
      <c r="BO228" s="346"/>
      <c r="BP228" s="346"/>
      <c r="BQ228" s="346"/>
    </row>
    <row r="229" ht="15.75" customHeight="1">
      <c r="A229" s="346"/>
      <c r="B229" s="346"/>
      <c r="C229" s="346"/>
      <c r="D229" s="346"/>
      <c r="E229" s="346"/>
      <c r="F229" s="346"/>
      <c r="G229" s="346"/>
      <c r="H229" s="346"/>
      <c r="I229" s="346"/>
      <c r="J229" s="346"/>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c r="AS229" s="346"/>
      <c r="AT229" s="346"/>
      <c r="AU229" s="346"/>
      <c r="AV229" s="346"/>
      <c r="AW229" s="346"/>
      <c r="AX229" s="346"/>
      <c r="AY229" s="346"/>
      <c r="AZ229" s="346"/>
      <c r="BA229" s="346"/>
      <c r="BB229" s="346"/>
      <c r="BC229" s="346"/>
      <c r="BD229" s="346"/>
      <c r="BE229" s="346"/>
      <c r="BF229" s="346"/>
      <c r="BG229" s="346"/>
      <c r="BH229" s="346"/>
      <c r="BI229" s="346"/>
      <c r="BJ229" s="346"/>
      <c r="BK229" s="346"/>
      <c r="BL229" s="346"/>
      <c r="BM229" s="346"/>
      <c r="BN229" s="346"/>
      <c r="BO229" s="346"/>
      <c r="BP229" s="346"/>
      <c r="BQ229" s="346"/>
    </row>
    <row r="230" ht="15.75" customHeight="1">
      <c r="A230" s="346"/>
      <c r="B230" s="346"/>
      <c r="C230" s="346"/>
      <c r="D230" s="346"/>
      <c r="E230" s="346"/>
      <c r="F230" s="346"/>
      <c r="G230" s="346"/>
      <c r="H230" s="346"/>
      <c r="I230" s="346"/>
      <c r="J230" s="346"/>
      <c r="K230" s="346"/>
      <c r="L230" s="346"/>
      <c r="M230" s="346"/>
      <c r="N230" s="346"/>
      <c r="O230" s="346"/>
      <c r="P230" s="346"/>
      <c r="Q230" s="346"/>
      <c r="R230" s="346"/>
      <c r="S230" s="346"/>
      <c r="T230" s="346"/>
      <c r="U230" s="346"/>
      <c r="V230" s="346"/>
      <c r="W230" s="34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c r="AS230" s="346"/>
      <c r="AT230" s="346"/>
      <c r="AU230" s="346"/>
      <c r="AV230" s="346"/>
      <c r="AW230" s="346"/>
      <c r="AX230" s="346"/>
      <c r="AY230" s="346"/>
      <c r="AZ230" s="346"/>
      <c r="BA230" s="346"/>
      <c r="BB230" s="346"/>
      <c r="BC230" s="346"/>
      <c r="BD230" s="346"/>
      <c r="BE230" s="346"/>
      <c r="BF230" s="346"/>
      <c r="BG230" s="346"/>
      <c r="BH230" s="346"/>
      <c r="BI230" s="346"/>
      <c r="BJ230" s="346"/>
      <c r="BK230" s="346"/>
      <c r="BL230" s="346"/>
      <c r="BM230" s="346"/>
      <c r="BN230" s="346"/>
      <c r="BO230" s="346"/>
      <c r="BP230" s="346"/>
      <c r="BQ230" s="346"/>
    </row>
    <row r="231" ht="15.75" customHeight="1">
      <c r="A231" s="346"/>
      <c r="B231" s="346"/>
      <c r="C231" s="346"/>
      <c r="D231" s="346"/>
      <c r="E231" s="346"/>
      <c r="F231" s="346"/>
      <c r="G231" s="346"/>
      <c r="H231" s="346"/>
      <c r="I231" s="346"/>
      <c r="J231" s="346"/>
      <c r="K231" s="346"/>
      <c r="L231" s="346"/>
      <c r="M231" s="346"/>
      <c r="N231" s="346"/>
      <c r="O231" s="346"/>
      <c r="P231" s="346"/>
      <c r="Q231" s="346"/>
      <c r="R231" s="346"/>
      <c r="S231" s="346"/>
      <c r="T231" s="346"/>
      <c r="U231" s="346"/>
      <c r="V231" s="346"/>
      <c r="W231" s="34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c r="AS231" s="346"/>
      <c r="AT231" s="346"/>
      <c r="AU231" s="346"/>
      <c r="AV231" s="346"/>
      <c r="AW231" s="346"/>
      <c r="AX231" s="346"/>
      <c r="AY231" s="346"/>
      <c r="AZ231" s="346"/>
      <c r="BA231" s="346"/>
      <c r="BB231" s="346"/>
      <c r="BC231" s="346"/>
      <c r="BD231" s="346"/>
      <c r="BE231" s="346"/>
      <c r="BF231" s="346"/>
      <c r="BG231" s="346"/>
      <c r="BH231" s="346"/>
      <c r="BI231" s="346"/>
      <c r="BJ231" s="346"/>
      <c r="BK231" s="346"/>
      <c r="BL231" s="346"/>
      <c r="BM231" s="346"/>
      <c r="BN231" s="346"/>
      <c r="BO231" s="346"/>
      <c r="BP231" s="346"/>
      <c r="BQ231" s="346"/>
    </row>
    <row r="232" ht="15.75" customHeight="1">
      <c r="A232" s="346"/>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c r="AS232" s="346"/>
      <c r="AT232" s="346"/>
      <c r="AU232" s="346"/>
      <c r="AV232" s="346"/>
      <c r="AW232" s="346"/>
      <c r="AX232" s="346"/>
      <c r="AY232" s="346"/>
      <c r="AZ232" s="346"/>
      <c r="BA232" s="346"/>
      <c r="BB232" s="346"/>
      <c r="BC232" s="346"/>
      <c r="BD232" s="346"/>
      <c r="BE232" s="346"/>
      <c r="BF232" s="346"/>
      <c r="BG232" s="346"/>
      <c r="BH232" s="346"/>
      <c r="BI232" s="346"/>
      <c r="BJ232" s="346"/>
      <c r="BK232" s="346"/>
      <c r="BL232" s="346"/>
      <c r="BM232" s="346"/>
      <c r="BN232" s="346"/>
      <c r="BO232" s="346"/>
      <c r="BP232" s="346"/>
      <c r="BQ232" s="346"/>
    </row>
    <row r="233" ht="15.75" customHeight="1">
      <c r="A233" s="346"/>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c r="AS233" s="346"/>
      <c r="AT233" s="346"/>
      <c r="AU233" s="346"/>
      <c r="AV233" s="346"/>
      <c r="AW233" s="346"/>
      <c r="AX233" s="346"/>
      <c r="AY233" s="346"/>
      <c r="AZ233" s="346"/>
      <c r="BA233" s="346"/>
      <c r="BB233" s="346"/>
      <c r="BC233" s="346"/>
      <c r="BD233" s="346"/>
      <c r="BE233" s="346"/>
      <c r="BF233" s="346"/>
      <c r="BG233" s="346"/>
      <c r="BH233" s="346"/>
      <c r="BI233" s="346"/>
      <c r="BJ233" s="346"/>
      <c r="BK233" s="346"/>
      <c r="BL233" s="346"/>
      <c r="BM233" s="346"/>
      <c r="BN233" s="346"/>
      <c r="BO233" s="346"/>
      <c r="BP233" s="346"/>
      <c r="BQ233" s="346"/>
    </row>
    <row r="234" ht="15.75" customHeight="1">
      <c r="A234" s="346"/>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c r="AS234" s="346"/>
      <c r="AT234" s="346"/>
      <c r="AU234" s="346"/>
      <c r="AV234" s="346"/>
      <c r="AW234" s="346"/>
      <c r="AX234" s="346"/>
      <c r="AY234" s="346"/>
      <c r="AZ234" s="346"/>
      <c r="BA234" s="346"/>
      <c r="BB234" s="346"/>
      <c r="BC234" s="346"/>
      <c r="BD234" s="346"/>
      <c r="BE234" s="346"/>
      <c r="BF234" s="346"/>
      <c r="BG234" s="346"/>
      <c r="BH234" s="346"/>
      <c r="BI234" s="346"/>
      <c r="BJ234" s="346"/>
      <c r="BK234" s="346"/>
      <c r="BL234" s="346"/>
      <c r="BM234" s="346"/>
      <c r="BN234" s="346"/>
      <c r="BO234" s="346"/>
      <c r="BP234" s="346"/>
      <c r="BQ234" s="346"/>
    </row>
    <row r="235" ht="15.75" customHeight="1">
      <c r="A235" s="346"/>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c r="AS235" s="346"/>
      <c r="AT235" s="346"/>
      <c r="AU235" s="346"/>
      <c r="AV235" s="346"/>
      <c r="AW235" s="346"/>
      <c r="AX235" s="346"/>
      <c r="AY235" s="346"/>
      <c r="AZ235" s="346"/>
      <c r="BA235" s="346"/>
      <c r="BB235" s="346"/>
      <c r="BC235" s="346"/>
      <c r="BD235" s="346"/>
      <c r="BE235" s="346"/>
      <c r="BF235" s="346"/>
      <c r="BG235" s="346"/>
      <c r="BH235" s="346"/>
      <c r="BI235" s="346"/>
      <c r="BJ235" s="346"/>
      <c r="BK235" s="346"/>
      <c r="BL235" s="346"/>
      <c r="BM235" s="346"/>
      <c r="BN235" s="346"/>
      <c r="BO235" s="346"/>
      <c r="BP235" s="346"/>
      <c r="BQ235" s="346"/>
    </row>
    <row r="236" ht="15.75" customHeight="1">
      <c r="A236" s="346"/>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c r="AU236" s="346"/>
      <c r="AV236" s="346"/>
      <c r="AW236" s="346"/>
      <c r="AX236" s="346"/>
      <c r="AY236" s="346"/>
      <c r="AZ236" s="346"/>
      <c r="BA236" s="346"/>
      <c r="BB236" s="346"/>
      <c r="BC236" s="346"/>
      <c r="BD236" s="346"/>
      <c r="BE236" s="346"/>
      <c r="BF236" s="346"/>
      <c r="BG236" s="346"/>
      <c r="BH236" s="346"/>
      <c r="BI236" s="346"/>
      <c r="BJ236" s="346"/>
      <c r="BK236" s="346"/>
      <c r="BL236" s="346"/>
      <c r="BM236" s="346"/>
      <c r="BN236" s="346"/>
      <c r="BO236" s="346"/>
      <c r="BP236" s="346"/>
      <c r="BQ236" s="346"/>
    </row>
    <row r="237" ht="15.75" customHeight="1">
      <c r="A237" s="346"/>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c r="AS237" s="346"/>
      <c r="AT237" s="346"/>
      <c r="AU237" s="346"/>
      <c r="AV237" s="346"/>
      <c r="AW237" s="346"/>
      <c r="AX237" s="346"/>
      <c r="AY237" s="346"/>
      <c r="AZ237" s="346"/>
      <c r="BA237" s="346"/>
      <c r="BB237" s="346"/>
      <c r="BC237" s="346"/>
      <c r="BD237" s="346"/>
      <c r="BE237" s="346"/>
      <c r="BF237" s="346"/>
      <c r="BG237" s="346"/>
      <c r="BH237" s="346"/>
      <c r="BI237" s="346"/>
      <c r="BJ237" s="346"/>
      <c r="BK237" s="346"/>
      <c r="BL237" s="346"/>
      <c r="BM237" s="346"/>
      <c r="BN237" s="346"/>
      <c r="BO237" s="346"/>
      <c r="BP237" s="346"/>
      <c r="BQ237" s="346"/>
    </row>
    <row r="238" ht="15.75" customHeight="1">
      <c r="A238" s="346"/>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c r="AS238" s="346"/>
      <c r="AT238" s="346"/>
      <c r="AU238" s="346"/>
      <c r="AV238" s="346"/>
      <c r="AW238" s="346"/>
      <c r="AX238" s="346"/>
      <c r="AY238" s="346"/>
      <c r="AZ238" s="346"/>
      <c r="BA238" s="346"/>
      <c r="BB238" s="346"/>
      <c r="BC238" s="346"/>
      <c r="BD238" s="346"/>
      <c r="BE238" s="346"/>
      <c r="BF238" s="346"/>
      <c r="BG238" s="346"/>
      <c r="BH238" s="346"/>
      <c r="BI238" s="346"/>
      <c r="BJ238" s="346"/>
      <c r="BK238" s="346"/>
      <c r="BL238" s="346"/>
      <c r="BM238" s="346"/>
      <c r="BN238" s="346"/>
      <c r="BO238" s="346"/>
      <c r="BP238" s="346"/>
      <c r="BQ238" s="346"/>
    </row>
    <row r="239" ht="15.75" customHeight="1">
      <c r="A239" s="346"/>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c r="AS239" s="346"/>
      <c r="AT239" s="346"/>
      <c r="AU239" s="346"/>
      <c r="AV239" s="346"/>
      <c r="AW239" s="346"/>
      <c r="AX239" s="346"/>
      <c r="AY239" s="346"/>
      <c r="AZ239" s="346"/>
      <c r="BA239" s="346"/>
      <c r="BB239" s="346"/>
      <c r="BC239" s="346"/>
      <c r="BD239" s="346"/>
      <c r="BE239" s="346"/>
      <c r="BF239" s="346"/>
      <c r="BG239" s="346"/>
      <c r="BH239" s="346"/>
      <c r="BI239" s="346"/>
      <c r="BJ239" s="346"/>
      <c r="BK239" s="346"/>
      <c r="BL239" s="346"/>
      <c r="BM239" s="346"/>
      <c r="BN239" s="346"/>
      <c r="BO239" s="346"/>
      <c r="BP239" s="346"/>
      <c r="BQ239" s="346"/>
    </row>
    <row r="240" ht="15.75" customHeight="1">
      <c r="A240" s="346"/>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c r="AS240" s="346"/>
      <c r="AT240" s="346"/>
      <c r="AU240" s="346"/>
      <c r="AV240" s="346"/>
      <c r="AW240" s="346"/>
      <c r="AX240" s="346"/>
      <c r="AY240" s="346"/>
      <c r="AZ240" s="346"/>
      <c r="BA240" s="346"/>
      <c r="BB240" s="346"/>
      <c r="BC240" s="346"/>
      <c r="BD240" s="346"/>
      <c r="BE240" s="346"/>
      <c r="BF240" s="346"/>
      <c r="BG240" s="346"/>
      <c r="BH240" s="346"/>
      <c r="BI240" s="346"/>
      <c r="BJ240" s="346"/>
      <c r="BK240" s="346"/>
      <c r="BL240" s="346"/>
      <c r="BM240" s="346"/>
      <c r="BN240" s="346"/>
      <c r="BO240" s="346"/>
      <c r="BP240" s="346"/>
      <c r="BQ240" s="346"/>
    </row>
    <row r="241" ht="15.75" customHeight="1">
      <c r="A241" s="346"/>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c r="AS241" s="346"/>
      <c r="AT241" s="346"/>
      <c r="AU241" s="346"/>
      <c r="AV241" s="346"/>
      <c r="AW241" s="346"/>
      <c r="AX241" s="346"/>
      <c r="AY241" s="346"/>
      <c r="AZ241" s="346"/>
      <c r="BA241" s="346"/>
      <c r="BB241" s="346"/>
      <c r="BC241" s="346"/>
      <c r="BD241" s="346"/>
      <c r="BE241" s="346"/>
      <c r="BF241" s="346"/>
      <c r="BG241" s="346"/>
      <c r="BH241" s="346"/>
      <c r="BI241" s="346"/>
      <c r="BJ241" s="346"/>
      <c r="BK241" s="346"/>
      <c r="BL241" s="346"/>
      <c r="BM241" s="346"/>
      <c r="BN241" s="346"/>
      <c r="BO241" s="346"/>
      <c r="BP241" s="346"/>
      <c r="BQ241" s="346"/>
    </row>
    <row r="242" ht="15.75" customHeight="1">
      <c r="A242" s="346"/>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c r="AS242" s="346"/>
      <c r="AT242" s="346"/>
      <c r="AU242" s="346"/>
      <c r="AV242" s="346"/>
      <c r="AW242" s="346"/>
      <c r="AX242" s="346"/>
      <c r="AY242" s="346"/>
      <c r="AZ242" s="346"/>
      <c r="BA242" s="346"/>
      <c r="BB242" s="346"/>
      <c r="BC242" s="346"/>
      <c r="BD242" s="346"/>
      <c r="BE242" s="346"/>
      <c r="BF242" s="346"/>
      <c r="BG242" s="346"/>
      <c r="BH242" s="346"/>
      <c r="BI242" s="346"/>
      <c r="BJ242" s="346"/>
      <c r="BK242" s="346"/>
      <c r="BL242" s="346"/>
      <c r="BM242" s="346"/>
      <c r="BN242" s="346"/>
      <c r="BO242" s="346"/>
      <c r="BP242" s="346"/>
      <c r="BQ242" s="346"/>
    </row>
    <row r="243" ht="15.75" customHeight="1">
      <c r="A243" s="346"/>
      <c r="B243" s="346"/>
      <c r="C243" s="346"/>
      <c r="D243" s="346"/>
      <c r="E243" s="346"/>
      <c r="F243" s="346"/>
      <c r="G243" s="346"/>
      <c r="H243" s="346"/>
      <c r="I243" s="346"/>
      <c r="J243" s="346"/>
      <c r="K243" s="346"/>
      <c r="L243" s="346"/>
      <c r="M243" s="346"/>
      <c r="N243" s="346"/>
      <c r="O243" s="346"/>
      <c r="P243" s="346"/>
      <c r="Q243" s="346"/>
      <c r="R243" s="346"/>
      <c r="S243" s="346"/>
      <c r="T243" s="346"/>
      <c r="U243" s="346"/>
      <c r="V243" s="346"/>
      <c r="W243" s="34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c r="AS243" s="346"/>
      <c r="AT243" s="346"/>
      <c r="AU243" s="346"/>
      <c r="AV243" s="346"/>
      <c r="AW243" s="346"/>
      <c r="AX243" s="346"/>
      <c r="AY243" s="346"/>
      <c r="AZ243" s="346"/>
      <c r="BA243" s="346"/>
      <c r="BB243" s="346"/>
      <c r="BC243" s="346"/>
      <c r="BD243" s="346"/>
      <c r="BE243" s="346"/>
      <c r="BF243" s="346"/>
      <c r="BG243" s="346"/>
      <c r="BH243" s="346"/>
      <c r="BI243" s="346"/>
      <c r="BJ243" s="346"/>
      <c r="BK243" s="346"/>
      <c r="BL243" s="346"/>
      <c r="BM243" s="346"/>
      <c r="BN243" s="346"/>
      <c r="BO243" s="346"/>
      <c r="BP243" s="346"/>
      <c r="BQ243" s="346"/>
    </row>
    <row r="244" ht="15.75" customHeight="1">
      <c r="A244" s="346"/>
      <c r="B244" s="346"/>
      <c r="C244" s="346"/>
      <c r="D244" s="346"/>
      <c r="E244" s="346"/>
      <c r="F244" s="346"/>
      <c r="G244" s="346"/>
      <c r="H244" s="346"/>
      <c r="I244" s="346"/>
      <c r="J244" s="346"/>
      <c r="K244" s="346"/>
      <c r="L244" s="346"/>
      <c r="M244" s="346"/>
      <c r="N244" s="346"/>
      <c r="O244" s="346"/>
      <c r="P244" s="346"/>
      <c r="Q244" s="346"/>
      <c r="R244" s="346"/>
      <c r="S244" s="346"/>
      <c r="T244" s="346"/>
      <c r="U244" s="346"/>
      <c r="V244" s="346"/>
      <c r="W244" s="34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c r="AS244" s="346"/>
      <c r="AT244" s="346"/>
      <c r="AU244" s="346"/>
      <c r="AV244" s="346"/>
      <c r="AW244" s="346"/>
      <c r="AX244" s="346"/>
      <c r="AY244" s="346"/>
      <c r="AZ244" s="346"/>
      <c r="BA244" s="346"/>
      <c r="BB244" s="346"/>
      <c r="BC244" s="346"/>
      <c r="BD244" s="346"/>
      <c r="BE244" s="346"/>
      <c r="BF244" s="346"/>
      <c r="BG244" s="346"/>
      <c r="BH244" s="346"/>
      <c r="BI244" s="346"/>
      <c r="BJ244" s="346"/>
      <c r="BK244" s="346"/>
      <c r="BL244" s="346"/>
      <c r="BM244" s="346"/>
      <c r="BN244" s="346"/>
      <c r="BO244" s="346"/>
      <c r="BP244" s="346"/>
      <c r="BQ244" s="346"/>
    </row>
    <row r="245" ht="15.75" customHeight="1">
      <c r="A245" s="346"/>
      <c r="B245" s="346"/>
      <c r="C245" s="346"/>
      <c r="D245" s="346"/>
      <c r="E245" s="346"/>
      <c r="F245" s="346"/>
      <c r="G245" s="346"/>
      <c r="H245" s="346"/>
      <c r="I245" s="346"/>
      <c r="J245" s="346"/>
      <c r="K245" s="346"/>
      <c r="L245" s="346"/>
      <c r="M245" s="346"/>
      <c r="N245" s="346"/>
      <c r="O245" s="346"/>
      <c r="P245" s="346"/>
      <c r="Q245" s="346"/>
      <c r="R245" s="346"/>
      <c r="S245" s="346"/>
      <c r="T245" s="346"/>
      <c r="U245" s="346"/>
      <c r="V245" s="346"/>
      <c r="W245" s="34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c r="AS245" s="346"/>
      <c r="AT245" s="346"/>
      <c r="AU245" s="346"/>
      <c r="AV245" s="346"/>
      <c r="AW245" s="346"/>
      <c r="AX245" s="346"/>
      <c r="AY245" s="346"/>
      <c r="AZ245" s="346"/>
      <c r="BA245" s="346"/>
      <c r="BB245" s="346"/>
      <c r="BC245" s="346"/>
      <c r="BD245" s="346"/>
      <c r="BE245" s="346"/>
      <c r="BF245" s="346"/>
      <c r="BG245" s="346"/>
      <c r="BH245" s="346"/>
      <c r="BI245" s="346"/>
      <c r="BJ245" s="346"/>
      <c r="BK245" s="346"/>
      <c r="BL245" s="346"/>
      <c r="BM245" s="346"/>
      <c r="BN245" s="346"/>
      <c r="BO245" s="346"/>
      <c r="BP245" s="346"/>
      <c r="BQ245" s="346"/>
    </row>
    <row r="246" ht="15.75" customHeight="1">
      <c r="A246" s="346"/>
      <c r="B246" s="346"/>
      <c r="C246" s="346"/>
      <c r="D246" s="346"/>
      <c r="E246" s="346"/>
      <c r="F246" s="346"/>
      <c r="G246" s="346"/>
      <c r="H246" s="346"/>
      <c r="I246" s="346"/>
      <c r="J246" s="346"/>
      <c r="K246" s="346"/>
      <c r="L246" s="346"/>
      <c r="M246" s="346"/>
      <c r="N246" s="346"/>
      <c r="O246" s="346"/>
      <c r="P246" s="346"/>
      <c r="Q246" s="346"/>
      <c r="R246" s="346"/>
      <c r="S246" s="346"/>
      <c r="T246" s="346"/>
      <c r="U246" s="346"/>
      <c r="V246" s="346"/>
      <c r="W246" s="34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c r="AS246" s="346"/>
      <c r="AT246" s="346"/>
      <c r="AU246" s="346"/>
      <c r="AV246" s="346"/>
      <c r="AW246" s="346"/>
      <c r="AX246" s="346"/>
      <c r="AY246" s="346"/>
      <c r="AZ246" s="346"/>
      <c r="BA246" s="346"/>
      <c r="BB246" s="346"/>
      <c r="BC246" s="346"/>
      <c r="BD246" s="346"/>
      <c r="BE246" s="346"/>
      <c r="BF246" s="346"/>
      <c r="BG246" s="346"/>
      <c r="BH246" s="346"/>
      <c r="BI246" s="346"/>
      <c r="BJ246" s="346"/>
      <c r="BK246" s="346"/>
      <c r="BL246" s="346"/>
      <c r="BM246" s="346"/>
      <c r="BN246" s="346"/>
      <c r="BO246" s="346"/>
      <c r="BP246" s="346"/>
      <c r="BQ246" s="346"/>
    </row>
    <row r="247" ht="15.75" customHeight="1">
      <c r="A247" s="346"/>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c r="AS247" s="346"/>
      <c r="AT247" s="346"/>
      <c r="AU247" s="346"/>
      <c r="AV247" s="346"/>
      <c r="AW247" s="346"/>
      <c r="AX247" s="346"/>
      <c r="AY247" s="346"/>
      <c r="AZ247" s="346"/>
      <c r="BA247" s="346"/>
      <c r="BB247" s="346"/>
      <c r="BC247" s="346"/>
      <c r="BD247" s="346"/>
      <c r="BE247" s="346"/>
      <c r="BF247" s="346"/>
      <c r="BG247" s="346"/>
      <c r="BH247" s="346"/>
      <c r="BI247" s="346"/>
      <c r="BJ247" s="346"/>
      <c r="BK247" s="346"/>
      <c r="BL247" s="346"/>
      <c r="BM247" s="346"/>
      <c r="BN247" s="346"/>
      <c r="BO247" s="346"/>
      <c r="BP247" s="346"/>
      <c r="BQ247" s="346"/>
    </row>
    <row r="248" ht="15.75" customHeight="1">
      <c r="A248" s="346"/>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c r="AS248" s="346"/>
      <c r="AT248" s="346"/>
      <c r="AU248" s="346"/>
      <c r="AV248" s="346"/>
      <c r="AW248" s="346"/>
      <c r="AX248" s="346"/>
      <c r="AY248" s="346"/>
      <c r="AZ248" s="346"/>
      <c r="BA248" s="346"/>
      <c r="BB248" s="346"/>
      <c r="BC248" s="346"/>
      <c r="BD248" s="346"/>
      <c r="BE248" s="346"/>
      <c r="BF248" s="346"/>
      <c r="BG248" s="346"/>
      <c r="BH248" s="346"/>
      <c r="BI248" s="346"/>
      <c r="BJ248" s="346"/>
      <c r="BK248" s="346"/>
      <c r="BL248" s="346"/>
      <c r="BM248" s="346"/>
      <c r="BN248" s="346"/>
      <c r="BO248" s="346"/>
      <c r="BP248" s="346"/>
      <c r="BQ248" s="346"/>
    </row>
    <row r="249" ht="15.75" customHeight="1">
      <c r="A249" s="346"/>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c r="AS249" s="346"/>
      <c r="AT249" s="346"/>
      <c r="AU249" s="346"/>
      <c r="AV249" s="346"/>
      <c r="AW249" s="346"/>
      <c r="AX249" s="346"/>
      <c r="AY249" s="346"/>
      <c r="AZ249" s="346"/>
      <c r="BA249" s="346"/>
      <c r="BB249" s="346"/>
      <c r="BC249" s="346"/>
      <c r="BD249" s="346"/>
      <c r="BE249" s="346"/>
      <c r="BF249" s="346"/>
      <c r="BG249" s="346"/>
      <c r="BH249" s="346"/>
      <c r="BI249" s="346"/>
      <c r="BJ249" s="346"/>
      <c r="BK249" s="346"/>
      <c r="BL249" s="346"/>
      <c r="BM249" s="346"/>
      <c r="BN249" s="346"/>
      <c r="BO249" s="346"/>
      <c r="BP249" s="346"/>
      <c r="BQ249" s="346"/>
    </row>
    <row r="250" ht="15.75" customHeight="1">
      <c r="A250" s="346"/>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c r="AS250" s="346"/>
      <c r="AT250" s="346"/>
      <c r="AU250" s="346"/>
      <c r="AV250" s="346"/>
      <c r="AW250" s="346"/>
      <c r="AX250" s="346"/>
      <c r="AY250" s="346"/>
      <c r="AZ250" s="346"/>
      <c r="BA250" s="346"/>
      <c r="BB250" s="346"/>
      <c r="BC250" s="346"/>
      <c r="BD250" s="346"/>
      <c r="BE250" s="346"/>
      <c r="BF250" s="346"/>
      <c r="BG250" s="346"/>
      <c r="BH250" s="346"/>
      <c r="BI250" s="346"/>
      <c r="BJ250" s="346"/>
      <c r="BK250" s="346"/>
      <c r="BL250" s="346"/>
      <c r="BM250" s="346"/>
      <c r="BN250" s="346"/>
      <c r="BO250" s="346"/>
      <c r="BP250" s="346"/>
      <c r="BQ250" s="346"/>
    </row>
    <row r="251" ht="15.75" customHeight="1">
      <c r="A251" s="346"/>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c r="AS251" s="346"/>
      <c r="AT251" s="346"/>
      <c r="AU251" s="346"/>
      <c r="AV251" s="346"/>
      <c r="AW251" s="346"/>
      <c r="AX251" s="346"/>
      <c r="AY251" s="346"/>
      <c r="AZ251" s="346"/>
      <c r="BA251" s="346"/>
      <c r="BB251" s="346"/>
      <c r="BC251" s="346"/>
      <c r="BD251" s="346"/>
      <c r="BE251" s="346"/>
      <c r="BF251" s="346"/>
      <c r="BG251" s="346"/>
      <c r="BH251" s="346"/>
      <c r="BI251" s="346"/>
      <c r="BJ251" s="346"/>
      <c r="BK251" s="346"/>
      <c r="BL251" s="346"/>
      <c r="BM251" s="346"/>
      <c r="BN251" s="346"/>
      <c r="BO251" s="346"/>
      <c r="BP251" s="346"/>
      <c r="BQ251" s="346"/>
    </row>
    <row r="252" ht="15.75" customHeight="1">
      <c r="A252" s="346"/>
      <c r="B252" s="346"/>
      <c r="C252" s="346"/>
      <c r="D252" s="346"/>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c r="AS252" s="346"/>
      <c r="AT252" s="346"/>
      <c r="AU252" s="346"/>
      <c r="AV252" s="346"/>
      <c r="AW252" s="346"/>
      <c r="AX252" s="346"/>
      <c r="AY252" s="346"/>
      <c r="AZ252" s="346"/>
      <c r="BA252" s="346"/>
      <c r="BB252" s="346"/>
      <c r="BC252" s="346"/>
      <c r="BD252" s="346"/>
      <c r="BE252" s="346"/>
      <c r="BF252" s="346"/>
      <c r="BG252" s="346"/>
      <c r="BH252" s="346"/>
      <c r="BI252" s="346"/>
      <c r="BJ252" s="346"/>
      <c r="BK252" s="346"/>
      <c r="BL252" s="346"/>
      <c r="BM252" s="346"/>
      <c r="BN252" s="346"/>
      <c r="BO252" s="346"/>
      <c r="BP252" s="346"/>
      <c r="BQ252" s="346"/>
    </row>
    <row r="253" ht="15.75" customHeight="1">
      <c r="A253" s="346"/>
      <c r="B253" s="346"/>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c r="AS253" s="346"/>
      <c r="AT253" s="346"/>
      <c r="AU253" s="346"/>
      <c r="AV253" s="346"/>
      <c r="AW253" s="346"/>
      <c r="AX253" s="346"/>
      <c r="AY253" s="346"/>
      <c r="AZ253" s="346"/>
      <c r="BA253" s="346"/>
      <c r="BB253" s="346"/>
      <c r="BC253" s="346"/>
      <c r="BD253" s="346"/>
      <c r="BE253" s="346"/>
      <c r="BF253" s="346"/>
      <c r="BG253" s="346"/>
      <c r="BH253" s="346"/>
      <c r="BI253" s="346"/>
      <c r="BJ253" s="346"/>
      <c r="BK253" s="346"/>
      <c r="BL253" s="346"/>
      <c r="BM253" s="346"/>
      <c r="BN253" s="346"/>
      <c r="BO253" s="346"/>
      <c r="BP253" s="346"/>
      <c r="BQ253" s="346"/>
    </row>
    <row r="254" ht="15.75" customHeight="1">
      <c r="A254" s="346"/>
      <c r="B254" s="346"/>
      <c r="C254" s="346"/>
      <c r="D254" s="346"/>
      <c r="E254" s="346"/>
      <c r="F254" s="346"/>
      <c r="G254" s="346"/>
      <c r="H254" s="346"/>
      <c r="I254" s="346"/>
      <c r="J254" s="346"/>
      <c r="K254" s="346"/>
      <c r="L254" s="346"/>
      <c r="M254" s="346"/>
      <c r="N254" s="346"/>
      <c r="O254" s="346"/>
      <c r="P254" s="346"/>
      <c r="Q254" s="346"/>
      <c r="R254" s="346"/>
      <c r="S254" s="346"/>
      <c r="T254" s="346"/>
      <c r="U254" s="346"/>
      <c r="V254" s="346"/>
      <c r="W254" s="34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c r="AS254" s="346"/>
      <c r="AT254" s="346"/>
      <c r="AU254" s="346"/>
      <c r="AV254" s="346"/>
      <c r="AW254" s="346"/>
      <c r="AX254" s="346"/>
      <c r="AY254" s="346"/>
      <c r="AZ254" s="346"/>
      <c r="BA254" s="346"/>
      <c r="BB254" s="346"/>
      <c r="BC254" s="346"/>
      <c r="BD254" s="346"/>
      <c r="BE254" s="346"/>
      <c r="BF254" s="346"/>
      <c r="BG254" s="346"/>
      <c r="BH254" s="346"/>
      <c r="BI254" s="346"/>
      <c r="BJ254" s="346"/>
      <c r="BK254" s="346"/>
      <c r="BL254" s="346"/>
      <c r="BM254" s="346"/>
      <c r="BN254" s="346"/>
      <c r="BO254" s="346"/>
      <c r="BP254" s="346"/>
      <c r="BQ254" s="346"/>
    </row>
    <row r="255" ht="15.75" customHeight="1">
      <c r="A255" s="346"/>
      <c r="B255" s="346"/>
      <c r="C255" s="346"/>
      <c r="D255" s="346"/>
      <c r="E255" s="346"/>
      <c r="F255" s="346"/>
      <c r="G255" s="346"/>
      <c r="H255" s="346"/>
      <c r="I255" s="346"/>
      <c r="J255" s="346"/>
      <c r="K255" s="346"/>
      <c r="L255" s="346"/>
      <c r="M255" s="346"/>
      <c r="N255" s="346"/>
      <c r="O255" s="346"/>
      <c r="P255" s="346"/>
      <c r="Q255" s="346"/>
      <c r="R255" s="346"/>
      <c r="S255" s="346"/>
      <c r="T255" s="346"/>
      <c r="U255" s="346"/>
      <c r="V255" s="346"/>
      <c r="W255" s="34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c r="AS255" s="346"/>
      <c r="AT255" s="346"/>
      <c r="AU255" s="346"/>
      <c r="AV255" s="346"/>
      <c r="AW255" s="346"/>
      <c r="AX255" s="346"/>
      <c r="AY255" s="346"/>
      <c r="AZ255" s="346"/>
      <c r="BA255" s="346"/>
      <c r="BB255" s="346"/>
      <c r="BC255" s="346"/>
      <c r="BD255" s="346"/>
      <c r="BE255" s="346"/>
      <c r="BF255" s="346"/>
      <c r="BG255" s="346"/>
      <c r="BH255" s="346"/>
      <c r="BI255" s="346"/>
      <c r="BJ255" s="346"/>
      <c r="BK255" s="346"/>
      <c r="BL255" s="346"/>
      <c r="BM255" s="346"/>
      <c r="BN255" s="346"/>
      <c r="BO255" s="346"/>
      <c r="BP255" s="346"/>
      <c r="BQ255" s="346"/>
    </row>
    <row r="256" ht="15.75" customHeight="1">
      <c r="A256" s="346"/>
      <c r="B256" s="346"/>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c r="AS256" s="346"/>
      <c r="AT256" s="346"/>
      <c r="AU256" s="346"/>
      <c r="AV256" s="346"/>
      <c r="AW256" s="346"/>
      <c r="AX256" s="346"/>
      <c r="AY256" s="346"/>
      <c r="AZ256" s="346"/>
      <c r="BA256" s="346"/>
      <c r="BB256" s="346"/>
      <c r="BC256" s="346"/>
      <c r="BD256" s="346"/>
      <c r="BE256" s="346"/>
      <c r="BF256" s="346"/>
      <c r="BG256" s="346"/>
      <c r="BH256" s="346"/>
      <c r="BI256" s="346"/>
      <c r="BJ256" s="346"/>
      <c r="BK256" s="346"/>
      <c r="BL256" s="346"/>
      <c r="BM256" s="346"/>
      <c r="BN256" s="346"/>
      <c r="BO256" s="346"/>
      <c r="BP256" s="346"/>
      <c r="BQ256" s="346"/>
    </row>
    <row r="257" ht="15.75" customHeight="1">
      <c r="A257" s="346"/>
      <c r="B257" s="346"/>
      <c r="C257" s="346"/>
      <c r="D257" s="346"/>
      <c r="E257" s="346"/>
      <c r="F257" s="346"/>
      <c r="G257" s="346"/>
      <c r="H257" s="346"/>
      <c r="I257" s="346"/>
      <c r="J257" s="346"/>
      <c r="K257" s="346"/>
      <c r="L257" s="346"/>
      <c r="M257" s="346"/>
      <c r="N257" s="346"/>
      <c r="O257" s="346"/>
      <c r="P257" s="346"/>
      <c r="Q257" s="346"/>
      <c r="R257" s="346"/>
      <c r="S257" s="346"/>
      <c r="T257" s="346"/>
      <c r="U257" s="346"/>
      <c r="V257" s="346"/>
      <c r="W257" s="34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c r="AS257" s="346"/>
      <c r="AT257" s="346"/>
      <c r="AU257" s="346"/>
      <c r="AV257" s="346"/>
      <c r="AW257" s="346"/>
      <c r="AX257" s="346"/>
      <c r="AY257" s="346"/>
      <c r="AZ257" s="346"/>
      <c r="BA257" s="346"/>
      <c r="BB257" s="346"/>
      <c r="BC257" s="346"/>
      <c r="BD257" s="346"/>
      <c r="BE257" s="346"/>
      <c r="BF257" s="346"/>
      <c r="BG257" s="346"/>
      <c r="BH257" s="346"/>
      <c r="BI257" s="346"/>
      <c r="BJ257" s="346"/>
      <c r="BK257" s="346"/>
      <c r="BL257" s="346"/>
      <c r="BM257" s="346"/>
      <c r="BN257" s="346"/>
      <c r="BO257" s="346"/>
      <c r="BP257" s="346"/>
      <c r="BQ257" s="346"/>
    </row>
    <row r="258" ht="15.75" customHeight="1">
      <c r="A258" s="346"/>
      <c r="B258" s="346"/>
      <c r="C258" s="346"/>
      <c r="D258" s="346"/>
      <c r="E258" s="346"/>
      <c r="F258" s="346"/>
      <c r="G258" s="346"/>
      <c r="H258" s="346"/>
      <c r="I258" s="346"/>
      <c r="J258" s="346"/>
      <c r="K258" s="346"/>
      <c r="L258" s="346"/>
      <c r="M258" s="346"/>
      <c r="N258" s="346"/>
      <c r="O258" s="346"/>
      <c r="P258" s="346"/>
      <c r="Q258" s="346"/>
      <c r="R258" s="346"/>
      <c r="S258" s="346"/>
      <c r="T258" s="346"/>
      <c r="U258" s="346"/>
      <c r="V258" s="346"/>
      <c r="W258" s="34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c r="AS258" s="346"/>
      <c r="AT258" s="346"/>
      <c r="AU258" s="346"/>
      <c r="AV258" s="346"/>
      <c r="AW258" s="346"/>
      <c r="AX258" s="346"/>
      <c r="AY258" s="346"/>
      <c r="AZ258" s="346"/>
      <c r="BA258" s="346"/>
      <c r="BB258" s="346"/>
      <c r="BC258" s="346"/>
      <c r="BD258" s="346"/>
      <c r="BE258" s="346"/>
      <c r="BF258" s="346"/>
      <c r="BG258" s="346"/>
      <c r="BH258" s="346"/>
      <c r="BI258" s="346"/>
      <c r="BJ258" s="346"/>
      <c r="BK258" s="346"/>
      <c r="BL258" s="346"/>
      <c r="BM258" s="346"/>
      <c r="BN258" s="346"/>
      <c r="BO258" s="346"/>
      <c r="BP258" s="346"/>
      <c r="BQ258" s="346"/>
    </row>
    <row r="259" ht="15.75" customHeight="1">
      <c r="A259" s="346"/>
      <c r="B259" s="346"/>
      <c r="C259" s="346"/>
      <c r="D259" s="346"/>
      <c r="E259" s="346"/>
      <c r="F259" s="346"/>
      <c r="G259" s="346"/>
      <c r="H259" s="346"/>
      <c r="I259" s="346"/>
      <c r="J259" s="346"/>
      <c r="K259" s="346"/>
      <c r="L259" s="346"/>
      <c r="M259" s="346"/>
      <c r="N259" s="346"/>
      <c r="O259" s="346"/>
      <c r="P259" s="346"/>
      <c r="Q259" s="346"/>
      <c r="R259" s="346"/>
      <c r="S259" s="346"/>
      <c r="T259" s="346"/>
      <c r="U259" s="346"/>
      <c r="V259" s="346"/>
      <c r="W259" s="34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c r="AS259" s="346"/>
      <c r="AT259" s="346"/>
      <c r="AU259" s="346"/>
      <c r="AV259" s="346"/>
      <c r="AW259" s="346"/>
      <c r="AX259" s="346"/>
      <c r="AY259" s="346"/>
      <c r="AZ259" s="346"/>
      <c r="BA259" s="346"/>
      <c r="BB259" s="346"/>
      <c r="BC259" s="346"/>
      <c r="BD259" s="346"/>
      <c r="BE259" s="346"/>
      <c r="BF259" s="346"/>
      <c r="BG259" s="346"/>
      <c r="BH259" s="346"/>
      <c r="BI259" s="346"/>
      <c r="BJ259" s="346"/>
      <c r="BK259" s="346"/>
      <c r="BL259" s="346"/>
      <c r="BM259" s="346"/>
      <c r="BN259" s="346"/>
      <c r="BO259" s="346"/>
      <c r="BP259" s="346"/>
      <c r="BQ259" s="346"/>
    </row>
    <row r="260" ht="15.75" customHeight="1">
      <c r="A260" s="346"/>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c r="AS260" s="346"/>
      <c r="AT260" s="346"/>
      <c r="AU260" s="346"/>
      <c r="AV260" s="346"/>
      <c r="AW260" s="346"/>
      <c r="AX260" s="346"/>
      <c r="AY260" s="346"/>
      <c r="AZ260" s="346"/>
      <c r="BA260" s="346"/>
      <c r="BB260" s="346"/>
      <c r="BC260" s="346"/>
      <c r="BD260" s="346"/>
      <c r="BE260" s="346"/>
      <c r="BF260" s="346"/>
      <c r="BG260" s="346"/>
      <c r="BH260" s="346"/>
      <c r="BI260" s="346"/>
      <c r="BJ260" s="346"/>
      <c r="BK260" s="346"/>
      <c r="BL260" s="346"/>
      <c r="BM260" s="346"/>
      <c r="BN260" s="346"/>
      <c r="BO260" s="346"/>
      <c r="BP260" s="346"/>
      <c r="BQ260" s="346"/>
    </row>
    <row r="261" ht="15.75" customHeight="1">
      <c r="A261" s="346"/>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c r="AS261" s="346"/>
      <c r="AT261" s="346"/>
      <c r="AU261" s="346"/>
      <c r="AV261" s="346"/>
      <c r="AW261" s="346"/>
      <c r="AX261" s="346"/>
      <c r="AY261" s="346"/>
      <c r="AZ261" s="346"/>
      <c r="BA261" s="346"/>
      <c r="BB261" s="346"/>
      <c r="BC261" s="346"/>
      <c r="BD261" s="346"/>
      <c r="BE261" s="346"/>
      <c r="BF261" s="346"/>
      <c r="BG261" s="346"/>
      <c r="BH261" s="346"/>
      <c r="BI261" s="346"/>
      <c r="BJ261" s="346"/>
      <c r="BK261" s="346"/>
      <c r="BL261" s="346"/>
      <c r="BM261" s="346"/>
      <c r="BN261" s="346"/>
      <c r="BO261" s="346"/>
      <c r="BP261" s="346"/>
      <c r="BQ261" s="346"/>
    </row>
    <row r="262" ht="15.75" customHeight="1">
      <c r="A262" s="346"/>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c r="AS262" s="346"/>
      <c r="AT262" s="346"/>
      <c r="AU262" s="346"/>
      <c r="AV262" s="346"/>
      <c r="AW262" s="346"/>
      <c r="AX262" s="346"/>
      <c r="AY262" s="346"/>
      <c r="AZ262" s="346"/>
      <c r="BA262" s="346"/>
      <c r="BB262" s="346"/>
      <c r="BC262" s="346"/>
      <c r="BD262" s="346"/>
      <c r="BE262" s="346"/>
      <c r="BF262" s="346"/>
      <c r="BG262" s="346"/>
      <c r="BH262" s="346"/>
      <c r="BI262" s="346"/>
      <c r="BJ262" s="346"/>
      <c r="BK262" s="346"/>
      <c r="BL262" s="346"/>
      <c r="BM262" s="346"/>
      <c r="BN262" s="346"/>
      <c r="BO262" s="346"/>
      <c r="BP262" s="346"/>
      <c r="BQ262" s="346"/>
    </row>
    <row r="263" ht="15.75" customHeight="1">
      <c r="A263" s="346"/>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c r="AS263" s="346"/>
      <c r="AT263" s="346"/>
      <c r="AU263" s="346"/>
      <c r="AV263" s="346"/>
      <c r="AW263" s="346"/>
      <c r="AX263" s="346"/>
      <c r="AY263" s="346"/>
      <c r="AZ263" s="346"/>
      <c r="BA263" s="346"/>
      <c r="BB263" s="346"/>
      <c r="BC263" s="346"/>
      <c r="BD263" s="346"/>
      <c r="BE263" s="346"/>
      <c r="BF263" s="346"/>
      <c r="BG263" s="346"/>
      <c r="BH263" s="346"/>
      <c r="BI263" s="346"/>
      <c r="BJ263" s="346"/>
      <c r="BK263" s="346"/>
      <c r="BL263" s="346"/>
      <c r="BM263" s="346"/>
      <c r="BN263" s="346"/>
      <c r="BO263" s="346"/>
      <c r="BP263" s="346"/>
      <c r="BQ263" s="346"/>
    </row>
    <row r="264" ht="15.75" customHeight="1">
      <c r="A264" s="346"/>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c r="AS264" s="346"/>
      <c r="AT264" s="346"/>
      <c r="AU264" s="346"/>
      <c r="AV264" s="346"/>
      <c r="AW264" s="346"/>
      <c r="AX264" s="346"/>
      <c r="AY264" s="346"/>
      <c r="AZ264" s="346"/>
      <c r="BA264" s="346"/>
      <c r="BB264" s="346"/>
      <c r="BC264" s="346"/>
      <c r="BD264" s="346"/>
      <c r="BE264" s="346"/>
      <c r="BF264" s="346"/>
      <c r="BG264" s="346"/>
      <c r="BH264" s="346"/>
      <c r="BI264" s="346"/>
      <c r="BJ264" s="346"/>
      <c r="BK264" s="346"/>
      <c r="BL264" s="346"/>
      <c r="BM264" s="346"/>
      <c r="BN264" s="346"/>
      <c r="BO264" s="346"/>
      <c r="BP264" s="346"/>
      <c r="BQ264" s="346"/>
    </row>
    <row r="265" ht="15.75" customHeight="1">
      <c r="A265" s="346"/>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c r="AS265" s="346"/>
      <c r="AT265" s="346"/>
      <c r="AU265" s="346"/>
      <c r="AV265" s="346"/>
      <c r="AW265" s="346"/>
      <c r="AX265" s="346"/>
      <c r="AY265" s="346"/>
      <c r="AZ265" s="346"/>
      <c r="BA265" s="346"/>
      <c r="BB265" s="346"/>
      <c r="BC265" s="346"/>
      <c r="BD265" s="346"/>
      <c r="BE265" s="346"/>
      <c r="BF265" s="346"/>
      <c r="BG265" s="346"/>
      <c r="BH265" s="346"/>
      <c r="BI265" s="346"/>
      <c r="BJ265" s="346"/>
      <c r="BK265" s="346"/>
      <c r="BL265" s="346"/>
      <c r="BM265" s="346"/>
      <c r="BN265" s="346"/>
      <c r="BO265" s="346"/>
      <c r="BP265" s="346"/>
      <c r="BQ265" s="346"/>
    </row>
    <row r="266" ht="15.75" customHeight="1">
      <c r="A266" s="346"/>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c r="AS266" s="346"/>
      <c r="AT266" s="346"/>
      <c r="AU266" s="346"/>
      <c r="AV266" s="346"/>
      <c r="AW266" s="346"/>
      <c r="AX266" s="346"/>
      <c r="AY266" s="346"/>
      <c r="AZ266" s="346"/>
      <c r="BA266" s="346"/>
      <c r="BB266" s="346"/>
      <c r="BC266" s="346"/>
      <c r="BD266" s="346"/>
      <c r="BE266" s="346"/>
      <c r="BF266" s="346"/>
      <c r="BG266" s="346"/>
      <c r="BH266" s="346"/>
      <c r="BI266" s="346"/>
      <c r="BJ266" s="346"/>
      <c r="BK266" s="346"/>
      <c r="BL266" s="346"/>
      <c r="BM266" s="346"/>
      <c r="BN266" s="346"/>
      <c r="BO266" s="346"/>
      <c r="BP266" s="346"/>
      <c r="BQ266" s="346"/>
    </row>
    <row r="267" ht="15.75" customHeight="1">
      <c r="A267" s="346"/>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c r="AS267" s="346"/>
      <c r="AT267" s="346"/>
      <c r="AU267" s="346"/>
      <c r="AV267" s="346"/>
      <c r="AW267" s="346"/>
      <c r="AX267" s="346"/>
      <c r="AY267" s="346"/>
      <c r="AZ267" s="346"/>
      <c r="BA267" s="346"/>
      <c r="BB267" s="346"/>
      <c r="BC267" s="346"/>
      <c r="BD267" s="346"/>
      <c r="BE267" s="346"/>
      <c r="BF267" s="346"/>
      <c r="BG267" s="346"/>
      <c r="BH267" s="346"/>
      <c r="BI267" s="346"/>
      <c r="BJ267" s="346"/>
      <c r="BK267" s="346"/>
      <c r="BL267" s="346"/>
      <c r="BM267" s="346"/>
      <c r="BN267" s="346"/>
      <c r="BO267" s="346"/>
      <c r="BP267" s="346"/>
      <c r="BQ267" s="346"/>
    </row>
    <row r="268" ht="15.75" customHeight="1">
      <c r="A268" s="346"/>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c r="AS268" s="346"/>
      <c r="AT268" s="346"/>
      <c r="AU268" s="346"/>
      <c r="AV268" s="346"/>
      <c r="AW268" s="346"/>
      <c r="AX268" s="346"/>
      <c r="AY268" s="346"/>
      <c r="AZ268" s="346"/>
      <c r="BA268" s="346"/>
      <c r="BB268" s="346"/>
      <c r="BC268" s="346"/>
      <c r="BD268" s="346"/>
      <c r="BE268" s="346"/>
      <c r="BF268" s="346"/>
      <c r="BG268" s="346"/>
      <c r="BH268" s="346"/>
      <c r="BI268" s="346"/>
      <c r="BJ268" s="346"/>
      <c r="BK268" s="346"/>
      <c r="BL268" s="346"/>
      <c r="BM268" s="346"/>
      <c r="BN268" s="346"/>
      <c r="BO268" s="346"/>
      <c r="BP268" s="346"/>
      <c r="BQ268" s="346"/>
    </row>
    <row r="269" ht="15.75" customHeight="1">
      <c r="A269" s="346"/>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c r="AS269" s="346"/>
      <c r="AT269" s="346"/>
      <c r="AU269" s="346"/>
      <c r="AV269" s="346"/>
      <c r="AW269" s="346"/>
      <c r="AX269" s="346"/>
      <c r="AY269" s="346"/>
      <c r="AZ269" s="346"/>
      <c r="BA269" s="346"/>
      <c r="BB269" s="346"/>
      <c r="BC269" s="346"/>
      <c r="BD269" s="346"/>
      <c r="BE269" s="346"/>
      <c r="BF269" s="346"/>
      <c r="BG269" s="346"/>
      <c r="BH269" s="346"/>
      <c r="BI269" s="346"/>
      <c r="BJ269" s="346"/>
      <c r="BK269" s="346"/>
      <c r="BL269" s="346"/>
      <c r="BM269" s="346"/>
      <c r="BN269" s="346"/>
      <c r="BO269" s="346"/>
      <c r="BP269" s="346"/>
      <c r="BQ269" s="346"/>
    </row>
    <row r="270" ht="15.75" customHeight="1">
      <c r="A270" s="346"/>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c r="AS270" s="346"/>
      <c r="AT270" s="346"/>
      <c r="AU270" s="346"/>
      <c r="AV270" s="346"/>
      <c r="AW270" s="346"/>
      <c r="AX270" s="346"/>
      <c r="AY270" s="346"/>
      <c r="AZ270" s="346"/>
      <c r="BA270" s="346"/>
      <c r="BB270" s="346"/>
      <c r="BC270" s="346"/>
      <c r="BD270" s="346"/>
      <c r="BE270" s="346"/>
      <c r="BF270" s="346"/>
      <c r="BG270" s="346"/>
      <c r="BH270" s="346"/>
      <c r="BI270" s="346"/>
      <c r="BJ270" s="346"/>
      <c r="BK270" s="346"/>
      <c r="BL270" s="346"/>
      <c r="BM270" s="346"/>
      <c r="BN270" s="346"/>
      <c r="BO270" s="346"/>
      <c r="BP270" s="346"/>
      <c r="BQ270" s="346"/>
    </row>
    <row r="271" ht="15.75" customHeight="1">
      <c r="A271" s="346"/>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c r="AS271" s="346"/>
      <c r="AT271" s="346"/>
      <c r="AU271" s="346"/>
      <c r="AV271" s="346"/>
      <c r="AW271" s="346"/>
      <c r="AX271" s="346"/>
      <c r="AY271" s="346"/>
      <c r="AZ271" s="346"/>
      <c r="BA271" s="346"/>
      <c r="BB271" s="346"/>
      <c r="BC271" s="346"/>
      <c r="BD271" s="346"/>
      <c r="BE271" s="346"/>
      <c r="BF271" s="346"/>
      <c r="BG271" s="346"/>
      <c r="BH271" s="346"/>
      <c r="BI271" s="346"/>
      <c r="BJ271" s="346"/>
      <c r="BK271" s="346"/>
      <c r="BL271" s="346"/>
      <c r="BM271" s="346"/>
      <c r="BN271" s="346"/>
      <c r="BO271" s="346"/>
      <c r="BP271" s="346"/>
      <c r="BQ271" s="346"/>
    </row>
    <row r="272" ht="15.75" customHeight="1">
      <c r="A272" s="346"/>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c r="AS272" s="346"/>
      <c r="AT272" s="346"/>
      <c r="AU272" s="346"/>
      <c r="AV272" s="346"/>
      <c r="AW272" s="346"/>
      <c r="AX272" s="346"/>
      <c r="AY272" s="346"/>
      <c r="AZ272" s="346"/>
      <c r="BA272" s="346"/>
      <c r="BB272" s="346"/>
      <c r="BC272" s="346"/>
      <c r="BD272" s="346"/>
      <c r="BE272" s="346"/>
      <c r="BF272" s="346"/>
      <c r="BG272" s="346"/>
      <c r="BH272" s="346"/>
      <c r="BI272" s="346"/>
      <c r="BJ272" s="346"/>
      <c r="BK272" s="346"/>
      <c r="BL272" s="346"/>
      <c r="BM272" s="346"/>
      <c r="BN272" s="346"/>
      <c r="BO272" s="346"/>
      <c r="BP272" s="346"/>
      <c r="BQ272" s="346"/>
    </row>
    <row r="273" ht="15.75" customHeight="1">
      <c r="A273" s="346"/>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c r="AS273" s="346"/>
      <c r="AT273" s="346"/>
      <c r="AU273" s="346"/>
      <c r="AV273" s="346"/>
      <c r="AW273" s="346"/>
      <c r="AX273" s="346"/>
      <c r="AY273" s="346"/>
      <c r="AZ273" s="346"/>
      <c r="BA273" s="346"/>
      <c r="BB273" s="346"/>
      <c r="BC273" s="346"/>
      <c r="BD273" s="346"/>
      <c r="BE273" s="346"/>
      <c r="BF273" s="346"/>
      <c r="BG273" s="346"/>
      <c r="BH273" s="346"/>
      <c r="BI273" s="346"/>
      <c r="BJ273" s="346"/>
      <c r="BK273" s="346"/>
      <c r="BL273" s="346"/>
      <c r="BM273" s="346"/>
      <c r="BN273" s="346"/>
      <c r="BO273" s="346"/>
      <c r="BP273" s="346"/>
      <c r="BQ273" s="346"/>
    </row>
    <row r="274" ht="15.75" customHeight="1">
      <c r="A274" s="346"/>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c r="AS274" s="346"/>
      <c r="AT274" s="346"/>
      <c r="AU274" s="346"/>
      <c r="AV274" s="346"/>
      <c r="AW274" s="346"/>
      <c r="AX274" s="346"/>
      <c r="AY274" s="346"/>
      <c r="AZ274" s="346"/>
      <c r="BA274" s="346"/>
      <c r="BB274" s="346"/>
      <c r="BC274" s="346"/>
      <c r="BD274" s="346"/>
      <c r="BE274" s="346"/>
      <c r="BF274" s="346"/>
      <c r="BG274" s="346"/>
      <c r="BH274" s="346"/>
      <c r="BI274" s="346"/>
      <c r="BJ274" s="346"/>
      <c r="BK274" s="346"/>
      <c r="BL274" s="346"/>
      <c r="BM274" s="346"/>
      <c r="BN274" s="346"/>
      <c r="BO274" s="346"/>
      <c r="BP274" s="346"/>
      <c r="BQ274" s="346"/>
    </row>
    <row r="275" ht="15.75" customHeight="1">
      <c r="A275" s="346"/>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c r="AS275" s="346"/>
      <c r="AT275" s="346"/>
      <c r="AU275" s="346"/>
      <c r="AV275" s="346"/>
      <c r="AW275" s="346"/>
      <c r="AX275" s="346"/>
      <c r="AY275" s="346"/>
      <c r="AZ275" s="346"/>
      <c r="BA275" s="346"/>
      <c r="BB275" s="346"/>
      <c r="BC275" s="346"/>
      <c r="BD275" s="346"/>
      <c r="BE275" s="346"/>
      <c r="BF275" s="346"/>
      <c r="BG275" s="346"/>
      <c r="BH275" s="346"/>
      <c r="BI275" s="346"/>
      <c r="BJ275" s="346"/>
      <c r="BK275" s="346"/>
      <c r="BL275" s="346"/>
      <c r="BM275" s="346"/>
      <c r="BN275" s="346"/>
      <c r="BO275" s="346"/>
      <c r="BP275" s="346"/>
      <c r="BQ275" s="346"/>
    </row>
    <row r="276" ht="15.75" customHeight="1">
      <c r="A276" s="346"/>
      <c r="B276" s="346"/>
      <c r="C276" s="346"/>
      <c r="D276" s="346"/>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c r="AS276" s="346"/>
      <c r="AT276" s="346"/>
      <c r="AU276" s="346"/>
      <c r="AV276" s="346"/>
      <c r="AW276" s="346"/>
      <c r="AX276" s="346"/>
      <c r="AY276" s="346"/>
      <c r="AZ276" s="346"/>
      <c r="BA276" s="346"/>
      <c r="BB276" s="346"/>
      <c r="BC276" s="346"/>
      <c r="BD276" s="346"/>
      <c r="BE276" s="346"/>
      <c r="BF276" s="346"/>
      <c r="BG276" s="346"/>
      <c r="BH276" s="346"/>
      <c r="BI276" s="346"/>
      <c r="BJ276" s="346"/>
      <c r="BK276" s="346"/>
      <c r="BL276" s="346"/>
      <c r="BM276" s="346"/>
      <c r="BN276" s="346"/>
      <c r="BO276" s="346"/>
      <c r="BP276" s="346"/>
      <c r="BQ276" s="346"/>
    </row>
    <row r="277" ht="15.75" customHeight="1">
      <c r="A277" s="346"/>
      <c r="B277" s="346"/>
      <c r="C277" s="346"/>
      <c r="D277" s="346"/>
      <c r="E277" s="346"/>
      <c r="F277" s="346"/>
      <c r="G277" s="346"/>
      <c r="H277" s="346"/>
      <c r="I277" s="346"/>
      <c r="J277" s="346"/>
      <c r="K277" s="346"/>
      <c r="L277" s="346"/>
      <c r="M277" s="346"/>
      <c r="N277" s="346"/>
      <c r="O277" s="346"/>
      <c r="P277" s="346"/>
      <c r="Q277" s="346"/>
      <c r="R277" s="346"/>
      <c r="S277" s="346"/>
      <c r="T277" s="346"/>
      <c r="U277" s="346"/>
      <c r="V277" s="346"/>
      <c r="W277" s="34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c r="AS277" s="346"/>
      <c r="AT277" s="346"/>
      <c r="AU277" s="346"/>
      <c r="AV277" s="346"/>
      <c r="AW277" s="346"/>
      <c r="AX277" s="346"/>
      <c r="AY277" s="346"/>
      <c r="AZ277" s="346"/>
      <c r="BA277" s="346"/>
      <c r="BB277" s="346"/>
      <c r="BC277" s="346"/>
      <c r="BD277" s="346"/>
      <c r="BE277" s="346"/>
      <c r="BF277" s="346"/>
      <c r="BG277" s="346"/>
      <c r="BH277" s="346"/>
      <c r="BI277" s="346"/>
      <c r="BJ277" s="346"/>
      <c r="BK277" s="346"/>
      <c r="BL277" s="346"/>
      <c r="BM277" s="346"/>
      <c r="BN277" s="346"/>
      <c r="BO277" s="346"/>
      <c r="BP277" s="346"/>
      <c r="BQ277" s="346"/>
    </row>
    <row r="278" ht="15.75" customHeight="1">
      <c r="A278" s="346"/>
      <c r="B278" s="346"/>
      <c r="C278" s="346"/>
      <c r="D278" s="346"/>
      <c r="E278" s="346"/>
      <c r="F278" s="346"/>
      <c r="G278" s="346"/>
      <c r="H278" s="346"/>
      <c r="I278" s="346"/>
      <c r="J278" s="346"/>
      <c r="K278" s="346"/>
      <c r="L278" s="346"/>
      <c r="M278" s="346"/>
      <c r="N278" s="346"/>
      <c r="O278" s="346"/>
      <c r="P278" s="346"/>
      <c r="Q278" s="346"/>
      <c r="R278" s="346"/>
      <c r="S278" s="346"/>
      <c r="T278" s="346"/>
      <c r="U278" s="346"/>
      <c r="V278" s="346"/>
      <c r="W278" s="34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c r="AS278" s="346"/>
      <c r="AT278" s="346"/>
      <c r="AU278" s="346"/>
      <c r="AV278" s="346"/>
      <c r="AW278" s="346"/>
      <c r="AX278" s="346"/>
      <c r="AY278" s="346"/>
      <c r="AZ278" s="346"/>
      <c r="BA278" s="346"/>
      <c r="BB278" s="346"/>
      <c r="BC278" s="346"/>
      <c r="BD278" s="346"/>
      <c r="BE278" s="346"/>
      <c r="BF278" s="346"/>
      <c r="BG278" s="346"/>
      <c r="BH278" s="346"/>
      <c r="BI278" s="346"/>
      <c r="BJ278" s="346"/>
      <c r="BK278" s="346"/>
      <c r="BL278" s="346"/>
      <c r="BM278" s="346"/>
      <c r="BN278" s="346"/>
      <c r="BO278" s="346"/>
      <c r="BP278" s="346"/>
      <c r="BQ278" s="346"/>
    </row>
    <row r="279" ht="15.75" customHeight="1">
      <c r="A279" s="346"/>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c r="AS279" s="346"/>
      <c r="AT279" s="346"/>
      <c r="AU279" s="346"/>
      <c r="AV279" s="346"/>
      <c r="AW279" s="346"/>
      <c r="AX279" s="346"/>
      <c r="AY279" s="346"/>
      <c r="AZ279" s="346"/>
      <c r="BA279" s="346"/>
      <c r="BB279" s="346"/>
      <c r="BC279" s="346"/>
      <c r="BD279" s="346"/>
      <c r="BE279" s="346"/>
      <c r="BF279" s="346"/>
      <c r="BG279" s="346"/>
      <c r="BH279" s="346"/>
      <c r="BI279" s="346"/>
      <c r="BJ279" s="346"/>
      <c r="BK279" s="346"/>
      <c r="BL279" s="346"/>
      <c r="BM279" s="346"/>
      <c r="BN279" s="346"/>
      <c r="BO279" s="346"/>
      <c r="BP279" s="346"/>
      <c r="BQ279" s="346"/>
    </row>
    <row r="280" ht="15.75" customHeight="1">
      <c r="A280" s="346"/>
      <c r="B280" s="346"/>
      <c r="C280" s="346"/>
      <c r="D280" s="346"/>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c r="AS280" s="346"/>
      <c r="AT280" s="346"/>
      <c r="AU280" s="346"/>
      <c r="AV280" s="346"/>
      <c r="AW280" s="346"/>
      <c r="AX280" s="346"/>
      <c r="AY280" s="346"/>
      <c r="AZ280" s="346"/>
      <c r="BA280" s="346"/>
      <c r="BB280" s="346"/>
      <c r="BC280" s="346"/>
      <c r="BD280" s="346"/>
      <c r="BE280" s="346"/>
      <c r="BF280" s="346"/>
      <c r="BG280" s="346"/>
      <c r="BH280" s="346"/>
      <c r="BI280" s="346"/>
      <c r="BJ280" s="346"/>
      <c r="BK280" s="346"/>
      <c r="BL280" s="346"/>
      <c r="BM280" s="346"/>
      <c r="BN280" s="346"/>
      <c r="BO280" s="346"/>
      <c r="BP280" s="346"/>
      <c r="BQ280" s="346"/>
    </row>
    <row r="281" ht="15.75" customHeight="1">
      <c r="A281" s="346"/>
      <c r="B281" s="346"/>
      <c r="C281" s="346"/>
      <c r="D281" s="346"/>
      <c r="E281" s="346"/>
      <c r="F281" s="346"/>
      <c r="G281" s="346"/>
      <c r="H281" s="346"/>
      <c r="I281" s="346"/>
      <c r="J281" s="346"/>
      <c r="K281" s="346"/>
      <c r="L281" s="346"/>
      <c r="M281" s="346"/>
      <c r="N281" s="346"/>
      <c r="O281" s="346"/>
      <c r="P281" s="346"/>
      <c r="Q281" s="346"/>
      <c r="R281" s="346"/>
      <c r="S281" s="346"/>
      <c r="T281" s="346"/>
      <c r="U281" s="346"/>
      <c r="V281" s="346"/>
      <c r="W281" s="34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c r="AS281" s="346"/>
      <c r="AT281" s="346"/>
      <c r="AU281" s="346"/>
      <c r="AV281" s="346"/>
      <c r="AW281" s="346"/>
      <c r="AX281" s="346"/>
      <c r="AY281" s="346"/>
      <c r="AZ281" s="346"/>
      <c r="BA281" s="346"/>
      <c r="BB281" s="346"/>
      <c r="BC281" s="346"/>
      <c r="BD281" s="346"/>
      <c r="BE281" s="346"/>
      <c r="BF281" s="346"/>
      <c r="BG281" s="346"/>
      <c r="BH281" s="346"/>
      <c r="BI281" s="346"/>
      <c r="BJ281" s="346"/>
      <c r="BK281" s="346"/>
      <c r="BL281" s="346"/>
      <c r="BM281" s="346"/>
      <c r="BN281" s="346"/>
      <c r="BO281" s="346"/>
      <c r="BP281" s="346"/>
      <c r="BQ281" s="346"/>
    </row>
    <row r="282" ht="15.75" customHeight="1">
      <c r="A282" s="346"/>
      <c r="B282" s="346"/>
      <c r="C282" s="346"/>
      <c r="D282" s="346"/>
      <c r="E282" s="346"/>
      <c r="F282" s="346"/>
      <c r="G282" s="346"/>
      <c r="H282" s="346"/>
      <c r="I282" s="346"/>
      <c r="J282" s="346"/>
      <c r="K282" s="346"/>
      <c r="L282" s="346"/>
      <c r="M282" s="346"/>
      <c r="N282" s="346"/>
      <c r="O282" s="346"/>
      <c r="P282" s="346"/>
      <c r="Q282" s="346"/>
      <c r="R282" s="346"/>
      <c r="S282" s="346"/>
      <c r="T282" s="346"/>
      <c r="U282" s="346"/>
      <c r="V282" s="346"/>
      <c r="W282" s="34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c r="AS282" s="346"/>
      <c r="AT282" s="346"/>
      <c r="AU282" s="346"/>
      <c r="AV282" s="346"/>
      <c r="AW282" s="346"/>
      <c r="AX282" s="346"/>
      <c r="AY282" s="346"/>
      <c r="AZ282" s="346"/>
      <c r="BA282" s="346"/>
      <c r="BB282" s="346"/>
      <c r="BC282" s="346"/>
      <c r="BD282" s="346"/>
      <c r="BE282" s="346"/>
      <c r="BF282" s="346"/>
      <c r="BG282" s="346"/>
      <c r="BH282" s="346"/>
      <c r="BI282" s="346"/>
      <c r="BJ282" s="346"/>
      <c r="BK282" s="346"/>
      <c r="BL282" s="346"/>
      <c r="BM282" s="346"/>
      <c r="BN282" s="346"/>
      <c r="BO282" s="346"/>
      <c r="BP282" s="346"/>
      <c r="BQ282" s="346"/>
    </row>
    <row r="283" ht="15.75" customHeight="1">
      <c r="A283" s="346"/>
      <c r="B283" s="346"/>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c r="AS283" s="346"/>
      <c r="AT283" s="346"/>
      <c r="AU283" s="346"/>
      <c r="AV283" s="346"/>
      <c r="AW283" s="346"/>
      <c r="AX283" s="346"/>
      <c r="AY283" s="346"/>
      <c r="AZ283" s="346"/>
      <c r="BA283" s="346"/>
      <c r="BB283" s="346"/>
      <c r="BC283" s="346"/>
      <c r="BD283" s="346"/>
      <c r="BE283" s="346"/>
      <c r="BF283" s="346"/>
      <c r="BG283" s="346"/>
      <c r="BH283" s="346"/>
      <c r="BI283" s="346"/>
      <c r="BJ283" s="346"/>
      <c r="BK283" s="346"/>
      <c r="BL283" s="346"/>
      <c r="BM283" s="346"/>
      <c r="BN283" s="346"/>
      <c r="BO283" s="346"/>
      <c r="BP283" s="346"/>
      <c r="BQ283" s="346"/>
    </row>
    <row r="284" ht="15.75" customHeight="1">
      <c r="A284" s="346"/>
      <c r="B284" s="346"/>
      <c r="C284" s="346"/>
      <c r="D284" s="346"/>
      <c r="E284" s="346"/>
      <c r="F284" s="346"/>
      <c r="G284" s="346"/>
      <c r="H284" s="346"/>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c r="AS284" s="346"/>
      <c r="AT284" s="346"/>
      <c r="AU284" s="346"/>
      <c r="AV284" s="346"/>
      <c r="AW284" s="346"/>
      <c r="AX284" s="346"/>
      <c r="AY284" s="346"/>
      <c r="AZ284" s="346"/>
      <c r="BA284" s="346"/>
      <c r="BB284" s="346"/>
      <c r="BC284" s="346"/>
      <c r="BD284" s="346"/>
      <c r="BE284" s="346"/>
      <c r="BF284" s="346"/>
      <c r="BG284" s="346"/>
      <c r="BH284" s="346"/>
      <c r="BI284" s="346"/>
      <c r="BJ284" s="346"/>
      <c r="BK284" s="346"/>
      <c r="BL284" s="346"/>
      <c r="BM284" s="346"/>
      <c r="BN284" s="346"/>
      <c r="BO284" s="346"/>
      <c r="BP284" s="346"/>
      <c r="BQ284" s="346"/>
    </row>
    <row r="285" ht="15.75" customHeight="1">
      <c r="A285" s="346"/>
      <c r="B285" s="346"/>
      <c r="C285" s="346"/>
      <c r="D285" s="346"/>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c r="AS285" s="346"/>
      <c r="AT285" s="346"/>
      <c r="AU285" s="346"/>
      <c r="AV285" s="346"/>
      <c r="AW285" s="346"/>
      <c r="AX285" s="346"/>
      <c r="AY285" s="346"/>
      <c r="AZ285" s="346"/>
      <c r="BA285" s="346"/>
      <c r="BB285" s="346"/>
      <c r="BC285" s="346"/>
      <c r="BD285" s="346"/>
      <c r="BE285" s="346"/>
      <c r="BF285" s="346"/>
      <c r="BG285" s="346"/>
      <c r="BH285" s="346"/>
      <c r="BI285" s="346"/>
      <c r="BJ285" s="346"/>
      <c r="BK285" s="346"/>
      <c r="BL285" s="346"/>
      <c r="BM285" s="346"/>
      <c r="BN285" s="346"/>
      <c r="BO285" s="346"/>
      <c r="BP285" s="346"/>
      <c r="BQ285" s="346"/>
    </row>
    <row r="286" ht="15.75" customHeight="1">
      <c r="A286" s="346"/>
      <c r="B286" s="346"/>
      <c r="C286" s="346"/>
      <c r="D286" s="346"/>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c r="AS286" s="346"/>
      <c r="AT286" s="346"/>
      <c r="AU286" s="346"/>
      <c r="AV286" s="346"/>
      <c r="AW286" s="346"/>
      <c r="AX286" s="346"/>
      <c r="AY286" s="346"/>
      <c r="AZ286" s="346"/>
      <c r="BA286" s="346"/>
      <c r="BB286" s="346"/>
      <c r="BC286" s="346"/>
      <c r="BD286" s="346"/>
      <c r="BE286" s="346"/>
      <c r="BF286" s="346"/>
      <c r="BG286" s="346"/>
      <c r="BH286" s="346"/>
      <c r="BI286" s="346"/>
      <c r="BJ286" s="346"/>
      <c r="BK286" s="346"/>
      <c r="BL286" s="346"/>
      <c r="BM286" s="346"/>
      <c r="BN286" s="346"/>
      <c r="BO286" s="346"/>
      <c r="BP286" s="346"/>
      <c r="BQ286" s="346"/>
    </row>
    <row r="287" ht="15.75" customHeight="1">
      <c r="A287" s="346"/>
      <c r="B287" s="346"/>
      <c r="C287" s="346"/>
      <c r="D287" s="346"/>
      <c r="E287" s="346"/>
      <c r="F287" s="346"/>
      <c r="G287" s="346"/>
      <c r="H287" s="346"/>
      <c r="I287" s="346"/>
      <c r="J287" s="346"/>
      <c r="K287" s="346"/>
      <c r="L287" s="346"/>
      <c r="M287" s="346"/>
      <c r="N287" s="346"/>
      <c r="O287" s="346"/>
      <c r="P287" s="346"/>
      <c r="Q287" s="346"/>
      <c r="R287" s="346"/>
      <c r="S287" s="346"/>
      <c r="T287" s="346"/>
      <c r="U287" s="346"/>
      <c r="V287" s="346"/>
      <c r="W287" s="34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c r="AS287" s="346"/>
      <c r="AT287" s="346"/>
      <c r="AU287" s="346"/>
      <c r="AV287" s="346"/>
      <c r="AW287" s="346"/>
      <c r="AX287" s="346"/>
      <c r="AY287" s="346"/>
      <c r="AZ287" s="346"/>
      <c r="BA287" s="346"/>
      <c r="BB287" s="346"/>
      <c r="BC287" s="346"/>
      <c r="BD287" s="346"/>
      <c r="BE287" s="346"/>
      <c r="BF287" s="346"/>
      <c r="BG287" s="346"/>
      <c r="BH287" s="346"/>
      <c r="BI287" s="346"/>
      <c r="BJ287" s="346"/>
      <c r="BK287" s="346"/>
      <c r="BL287" s="346"/>
      <c r="BM287" s="346"/>
      <c r="BN287" s="346"/>
      <c r="BO287" s="346"/>
      <c r="BP287" s="346"/>
      <c r="BQ287" s="346"/>
    </row>
    <row r="288" ht="15.75" customHeight="1">
      <c r="A288" s="346"/>
      <c r="B288" s="346"/>
      <c r="C288" s="346"/>
      <c r="D288" s="346"/>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c r="AS288" s="346"/>
      <c r="AT288" s="346"/>
      <c r="AU288" s="346"/>
      <c r="AV288" s="346"/>
      <c r="AW288" s="346"/>
      <c r="AX288" s="346"/>
      <c r="AY288" s="346"/>
      <c r="AZ288" s="346"/>
      <c r="BA288" s="346"/>
      <c r="BB288" s="346"/>
      <c r="BC288" s="346"/>
      <c r="BD288" s="346"/>
      <c r="BE288" s="346"/>
      <c r="BF288" s="346"/>
      <c r="BG288" s="346"/>
      <c r="BH288" s="346"/>
      <c r="BI288" s="346"/>
      <c r="BJ288" s="346"/>
      <c r="BK288" s="346"/>
      <c r="BL288" s="346"/>
      <c r="BM288" s="346"/>
      <c r="BN288" s="346"/>
      <c r="BO288" s="346"/>
      <c r="BP288" s="346"/>
      <c r="BQ288" s="346"/>
    </row>
    <row r="289" ht="15.75" customHeight="1">
      <c r="A289" s="346"/>
      <c r="B289" s="346"/>
      <c r="C289" s="346"/>
      <c r="D289" s="346"/>
      <c r="E289" s="346"/>
      <c r="F289" s="346"/>
      <c r="G289" s="346"/>
      <c r="H289" s="346"/>
      <c r="I289" s="346"/>
      <c r="J289" s="346"/>
      <c r="K289" s="346"/>
      <c r="L289" s="346"/>
      <c r="M289" s="346"/>
      <c r="N289" s="346"/>
      <c r="O289" s="346"/>
      <c r="P289" s="346"/>
      <c r="Q289" s="346"/>
      <c r="R289" s="346"/>
      <c r="S289" s="346"/>
      <c r="T289" s="346"/>
      <c r="U289" s="346"/>
      <c r="V289" s="346"/>
      <c r="W289" s="34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c r="AS289" s="346"/>
      <c r="AT289" s="346"/>
      <c r="AU289" s="346"/>
      <c r="AV289" s="346"/>
      <c r="AW289" s="346"/>
      <c r="AX289" s="346"/>
      <c r="AY289" s="346"/>
      <c r="AZ289" s="346"/>
      <c r="BA289" s="346"/>
      <c r="BB289" s="346"/>
      <c r="BC289" s="346"/>
      <c r="BD289" s="346"/>
      <c r="BE289" s="346"/>
      <c r="BF289" s="346"/>
      <c r="BG289" s="346"/>
      <c r="BH289" s="346"/>
      <c r="BI289" s="346"/>
      <c r="BJ289" s="346"/>
      <c r="BK289" s="346"/>
      <c r="BL289" s="346"/>
      <c r="BM289" s="346"/>
      <c r="BN289" s="346"/>
      <c r="BO289" s="346"/>
      <c r="BP289" s="346"/>
      <c r="BQ289" s="346"/>
    </row>
    <row r="290" ht="15.75" customHeight="1">
      <c r="A290" s="346"/>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c r="AS290" s="346"/>
      <c r="AT290" s="346"/>
      <c r="AU290" s="346"/>
      <c r="AV290" s="346"/>
      <c r="AW290" s="346"/>
      <c r="AX290" s="346"/>
      <c r="AY290" s="346"/>
      <c r="AZ290" s="346"/>
      <c r="BA290" s="346"/>
      <c r="BB290" s="346"/>
      <c r="BC290" s="346"/>
      <c r="BD290" s="346"/>
      <c r="BE290" s="346"/>
      <c r="BF290" s="346"/>
      <c r="BG290" s="346"/>
      <c r="BH290" s="346"/>
      <c r="BI290" s="346"/>
      <c r="BJ290" s="346"/>
      <c r="BK290" s="346"/>
      <c r="BL290" s="346"/>
      <c r="BM290" s="346"/>
      <c r="BN290" s="346"/>
      <c r="BO290" s="346"/>
      <c r="BP290" s="346"/>
      <c r="BQ290" s="346"/>
    </row>
    <row r="291" ht="15.75" customHeight="1">
      <c r="A291" s="346"/>
      <c r="B291" s="346"/>
      <c r="C291" s="34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c r="AS291" s="346"/>
      <c r="AT291" s="346"/>
      <c r="AU291" s="346"/>
      <c r="AV291" s="346"/>
      <c r="AW291" s="346"/>
      <c r="AX291" s="346"/>
      <c r="AY291" s="346"/>
      <c r="AZ291" s="346"/>
      <c r="BA291" s="346"/>
      <c r="BB291" s="346"/>
      <c r="BC291" s="346"/>
      <c r="BD291" s="346"/>
      <c r="BE291" s="346"/>
      <c r="BF291" s="346"/>
      <c r="BG291" s="346"/>
      <c r="BH291" s="346"/>
      <c r="BI291" s="346"/>
      <c r="BJ291" s="346"/>
      <c r="BK291" s="346"/>
      <c r="BL291" s="346"/>
      <c r="BM291" s="346"/>
      <c r="BN291" s="346"/>
      <c r="BO291" s="346"/>
      <c r="BP291" s="346"/>
      <c r="BQ291" s="346"/>
    </row>
    <row r="292" ht="15.75" customHeight="1">
      <c r="A292" s="346"/>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row>
    <row r="293" ht="15.75" customHeight="1">
      <c r="A293" s="346"/>
      <c r="B293" s="346"/>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row>
    <row r="294" ht="15.75" customHeight="1">
      <c r="A294" s="346"/>
      <c r="B294" s="346"/>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row>
    <row r="295" ht="15.75" customHeight="1">
      <c r="A295" s="346"/>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46"/>
      <c r="BM295" s="346"/>
      <c r="BN295" s="346"/>
      <c r="BO295" s="346"/>
      <c r="BP295" s="346"/>
      <c r="BQ295" s="346"/>
    </row>
    <row r="296" ht="15.75" customHeight="1">
      <c r="A296" s="346"/>
      <c r="B296" s="346"/>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row>
    <row r="297" ht="15.75" customHeight="1">
      <c r="A297" s="346"/>
      <c r="B297" s="346"/>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row>
    <row r="298" ht="15.75" customHeight="1">
      <c r="A298" s="346"/>
      <c r="B298" s="346"/>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row>
    <row r="299" ht="15.75" customHeight="1">
      <c r="A299" s="346"/>
      <c r="B299" s="346"/>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row>
    <row r="300" ht="15.75" customHeight="1">
      <c r="A300" s="346"/>
      <c r="B300" s="346"/>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c r="AU300" s="346"/>
      <c r="AV300" s="346"/>
      <c r="AW300" s="346"/>
      <c r="AX300" s="346"/>
      <c r="AY300" s="346"/>
      <c r="AZ300" s="346"/>
      <c r="BA300" s="346"/>
      <c r="BB300" s="346"/>
      <c r="BC300" s="346"/>
      <c r="BD300" s="346"/>
      <c r="BE300" s="346"/>
      <c r="BF300" s="346"/>
      <c r="BG300" s="346"/>
      <c r="BH300" s="346"/>
      <c r="BI300" s="346"/>
      <c r="BJ300" s="346"/>
      <c r="BK300" s="346"/>
      <c r="BL300" s="346"/>
      <c r="BM300" s="346"/>
      <c r="BN300" s="346"/>
      <c r="BO300" s="346"/>
      <c r="BP300" s="346"/>
      <c r="BQ300" s="346"/>
    </row>
    <row r="301" ht="15.75" customHeight="1">
      <c r="A301" s="346"/>
      <c r="B301" s="346"/>
      <c r="C301" s="34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c r="AS301" s="346"/>
      <c r="AT301" s="346"/>
      <c r="AU301" s="346"/>
      <c r="AV301" s="346"/>
      <c r="AW301" s="346"/>
      <c r="AX301" s="346"/>
      <c r="AY301" s="346"/>
      <c r="AZ301" s="346"/>
      <c r="BA301" s="346"/>
      <c r="BB301" s="346"/>
      <c r="BC301" s="346"/>
      <c r="BD301" s="346"/>
      <c r="BE301" s="346"/>
      <c r="BF301" s="346"/>
      <c r="BG301" s="346"/>
      <c r="BH301" s="346"/>
      <c r="BI301" s="346"/>
      <c r="BJ301" s="346"/>
      <c r="BK301" s="346"/>
      <c r="BL301" s="346"/>
      <c r="BM301" s="346"/>
      <c r="BN301" s="346"/>
      <c r="BO301" s="346"/>
      <c r="BP301" s="346"/>
      <c r="BQ301" s="346"/>
    </row>
    <row r="302" ht="15.75" customHeight="1">
      <c r="A302" s="346"/>
      <c r="B302" s="346"/>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c r="AS302" s="346"/>
      <c r="AT302" s="346"/>
      <c r="AU302" s="346"/>
      <c r="AV302" s="346"/>
      <c r="AW302" s="346"/>
      <c r="AX302" s="346"/>
      <c r="AY302" s="346"/>
      <c r="AZ302" s="346"/>
      <c r="BA302" s="346"/>
      <c r="BB302" s="346"/>
      <c r="BC302" s="346"/>
      <c r="BD302" s="346"/>
      <c r="BE302" s="346"/>
      <c r="BF302" s="346"/>
      <c r="BG302" s="346"/>
      <c r="BH302" s="346"/>
      <c r="BI302" s="346"/>
      <c r="BJ302" s="346"/>
      <c r="BK302" s="346"/>
      <c r="BL302" s="346"/>
      <c r="BM302" s="346"/>
      <c r="BN302" s="346"/>
      <c r="BO302" s="346"/>
      <c r="BP302" s="346"/>
      <c r="BQ302" s="346"/>
    </row>
    <row r="303" ht="15.75" customHeight="1">
      <c r="A303" s="346"/>
      <c r="B303" s="346"/>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c r="AS303" s="346"/>
      <c r="AT303" s="346"/>
      <c r="AU303" s="346"/>
      <c r="AV303" s="346"/>
      <c r="AW303" s="346"/>
      <c r="AX303" s="346"/>
      <c r="AY303" s="346"/>
      <c r="AZ303" s="346"/>
      <c r="BA303" s="346"/>
      <c r="BB303" s="346"/>
      <c r="BC303" s="346"/>
      <c r="BD303" s="346"/>
      <c r="BE303" s="346"/>
      <c r="BF303" s="346"/>
      <c r="BG303" s="346"/>
      <c r="BH303" s="346"/>
      <c r="BI303" s="346"/>
      <c r="BJ303" s="346"/>
      <c r="BK303" s="346"/>
      <c r="BL303" s="346"/>
      <c r="BM303" s="346"/>
      <c r="BN303" s="346"/>
      <c r="BO303" s="346"/>
      <c r="BP303" s="346"/>
      <c r="BQ303" s="346"/>
    </row>
    <row r="304" ht="15.75" customHeight="1">
      <c r="A304" s="346"/>
      <c r="B304" s="346"/>
      <c r="C304" s="346"/>
      <c r="D304" s="346"/>
      <c r="E304" s="346"/>
      <c r="F304" s="346"/>
      <c r="G304" s="346"/>
      <c r="H304" s="346"/>
      <c r="I304" s="346"/>
      <c r="J304" s="346"/>
      <c r="K304" s="346"/>
      <c r="L304" s="346"/>
      <c r="M304" s="346"/>
      <c r="N304" s="346"/>
      <c r="O304" s="346"/>
      <c r="P304" s="346"/>
      <c r="Q304" s="346"/>
      <c r="R304" s="346"/>
      <c r="S304" s="346"/>
      <c r="T304" s="346"/>
      <c r="U304" s="346"/>
      <c r="V304" s="346"/>
      <c r="W304" s="34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c r="AS304" s="346"/>
      <c r="AT304" s="346"/>
      <c r="AU304" s="346"/>
      <c r="AV304" s="346"/>
      <c r="AW304" s="346"/>
      <c r="AX304" s="346"/>
      <c r="AY304" s="346"/>
      <c r="AZ304" s="346"/>
      <c r="BA304" s="346"/>
      <c r="BB304" s="346"/>
      <c r="BC304" s="346"/>
      <c r="BD304" s="346"/>
      <c r="BE304" s="346"/>
      <c r="BF304" s="346"/>
      <c r="BG304" s="346"/>
      <c r="BH304" s="346"/>
      <c r="BI304" s="346"/>
      <c r="BJ304" s="346"/>
      <c r="BK304" s="346"/>
      <c r="BL304" s="346"/>
      <c r="BM304" s="346"/>
      <c r="BN304" s="346"/>
      <c r="BO304" s="346"/>
      <c r="BP304" s="346"/>
      <c r="BQ304" s="346"/>
    </row>
    <row r="305" ht="15.75" customHeight="1">
      <c r="A305" s="346"/>
      <c r="B305" s="346"/>
      <c r="C305" s="346"/>
      <c r="D305" s="346"/>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c r="AS305" s="346"/>
      <c r="AT305" s="346"/>
      <c r="AU305" s="346"/>
      <c r="AV305" s="346"/>
      <c r="AW305" s="346"/>
      <c r="AX305" s="346"/>
      <c r="AY305" s="346"/>
      <c r="AZ305" s="346"/>
      <c r="BA305" s="346"/>
      <c r="BB305" s="346"/>
      <c r="BC305" s="346"/>
      <c r="BD305" s="346"/>
      <c r="BE305" s="346"/>
      <c r="BF305" s="346"/>
      <c r="BG305" s="346"/>
      <c r="BH305" s="346"/>
      <c r="BI305" s="346"/>
      <c r="BJ305" s="346"/>
      <c r="BK305" s="346"/>
      <c r="BL305" s="346"/>
      <c r="BM305" s="346"/>
      <c r="BN305" s="346"/>
      <c r="BO305" s="346"/>
      <c r="BP305" s="346"/>
      <c r="BQ305" s="346"/>
    </row>
    <row r="306" ht="15.75" customHeight="1">
      <c r="A306" s="346"/>
      <c r="B306" s="346"/>
      <c r="C306" s="346"/>
      <c r="D306" s="346"/>
      <c r="E306" s="346"/>
      <c r="F306" s="346"/>
      <c r="G306" s="346"/>
      <c r="H306" s="346"/>
      <c r="I306" s="346"/>
      <c r="J306" s="346"/>
      <c r="K306" s="346"/>
      <c r="L306" s="346"/>
      <c r="M306" s="346"/>
      <c r="N306" s="346"/>
      <c r="O306" s="346"/>
      <c r="P306" s="346"/>
      <c r="Q306" s="346"/>
      <c r="R306" s="346"/>
      <c r="S306" s="346"/>
      <c r="T306" s="346"/>
      <c r="U306" s="346"/>
      <c r="V306" s="346"/>
      <c r="W306" s="34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c r="AS306" s="346"/>
      <c r="AT306" s="346"/>
      <c r="AU306" s="346"/>
      <c r="AV306" s="346"/>
      <c r="AW306" s="346"/>
      <c r="AX306" s="346"/>
      <c r="AY306" s="346"/>
      <c r="AZ306" s="346"/>
      <c r="BA306" s="346"/>
      <c r="BB306" s="346"/>
      <c r="BC306" s="346"/>
      <c r="BD306" s="346"/>
      <c r="BE306" s="346"/>
      <c r="BF306" s="346"/>
      <c r="BG306" s="346"/>
      <c r="BH306" s="346"/>
      <c r="BI306" s="346"/>
      <c r="BJ306" s="346"/>
      <c r="BK306" s="346"/>
      <c r="BL306" s="346"/>
      <c r="BM306" s="346"/>
      <c r="BN306" s="346"/>
      <c r="BO306" s="346"/>
      <c r="BP306" s="346"/>
      <c r="BQ306" s="346"/>
    </row>
    <row r="307" ht="15.75" customHeight="1">
      <c r="A307" s="346"/>
      <c r="B307" s="346"/>
      <c r="C307" s="346"/>
      <c r="D307" s="346"/>
      <c r="E307" s="346"/>
      <c r="F307" s="346"/>
      <c r="G307" s="346"/>
      <c r="H307" s="346"/>
      <c r="I307" s="346"/>
      <c r="J307" s="346"/>
      <c r="K307" s="346"/>
      <c r="L307" s="346"/>
      <c r="M307" s="346"/>
      <c r="N307" s="346"/>
      <c r="O307" s="346"/>
      <c r="P307" s="346"/>
      <c r="Q307" s="346"/>
      <c r="R307" s="346"/>
      <c r="S307" s="346"/>
      <c r="T307" s="346"/>
      <c r="U307" s="346"/>
      <c r="V307" s="346"/>
      <c r="W307" s="34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c r="AS307" s="346"/>
      <c r="AT307" s="346"/>
      <c r="AU307" s="346"/>
      <c r="AV307" s="346"/>
      <c r="AW307" s="346"/>
      <c r="AX307" s="346"/>
      <c r="AY307" s="346"/>
      <c r="AZ307" s="346"/>
      <c r="BA307" s="346"/>
      <c r="BB307" s="346"/>
      <c r="BC307" s="346"/>
      <c r="BD307" s="346"/>
      <c r="BE307" s="346"/>
      <c r="BF307" s="346"/>
      <c r="BG307" s="346"/>
      <c r="BH307" s="346"/>
      <c r="BI307" s="346"/>
      <c r="BJ307" s="346"/>
      <c r="BK307" s="346"/>
      <c r="BL307" s="346"/>
      <c r="BM307" s="346"/>
      <c r="BN307" s="346"/>
      <c r="BO307" s="346"/>
      <c r="BP307" s="346"/>
      <c r="BQ307" s="346"/>
    </row>
    <row r="308" ht="15.75" customHeight="1">
      <c r="A308" s="346"/>
      <c r="B308" s="346"/>
      <c r="C308" s="346"/>
      <c r="D308" s="346"/>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c r="AS308" s="346"/>
      <c r="AT308" s="346"/>
      <c r="AU308" s="346"/>
      <c r="AV308" s="346"/>
      <c r="AW308" s="346"/>
      <c r="AX308" s="346"/>
      <c r="AY308" s="346"/>
      <c r="AZ308" s="346"/>
      <c r="BA308" s="346"/>
      <c r="BB308" s="346"/>
      <c r="BC308" s="346"/>
      <c r="BD308" s="346"/>
      <c r="BE308" s="346"/>
      <c r="BF308" s="346"/>
      <c r="BG308" s="346"/>
      <c r="BH308" s="346"/>
      <c r="BI308" s="346"/>
      <c r="BJ308" s="346"/>
      <c r="BK308" s="346"/>
      <c r="BL308" s="346"/>
      <c r="BM308" s="346"/>
      <c r="BN308" s="346"/>
      <c r="BO308" s="346"/>
      <c r="BP308" s="346"/>
      <c r="BQ308" s="346"/>
    </row>
    <row r="309" ht="15.75" customHeight="1">
      <c r="A309" s="346"/>
      <c r="B309" s="346"/>
      <c r="C309" s="346"/>
      <c r="D309" s="346"/>
      <c r="E309" s="346"/>
      <c r="F309" s="346"/>
      <c r="G309" s="346"/>
      <c r="H309" s="346"/>
      <c r="I309" s="346"/>
      <c r="J309" s="346"/>
      <c r="K309" s="346"/>
      <c r="L309" s="346"/>
      <c r="M309" s="346"/>
      <c r="N309" s="346"/>
      <c r="O309" s="346"/>
      <c r="P309" s="346"/>
      <c r="Q309" s="346"/>
      <c r="R309" s="346"/>
      <c r="S309" s="346"/>
      <c r="T309" s="346"/>
      <c r="U309" s="346"/>
      <c r="V309" s="346"/>
      <c r="W309" s="34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c r="AS309" s="346"/>
      <c r="AT309" s="346"/>
      <c r="AU309" s="346"/>
      <c r="AV309" s="346"/>
      <c r="AW309" s="346"/>
      <c r="AX309" s="346"/>
      <c r="AY309" s="346"/>
      <c r="AZ309" s="346"/>
      <c r="BA309" s="346"/>
      <c r="BB309" s="346"/>
      <c r="BC309" s="346"/>
      <c r="BD309" s="346"/>
      <c r="BE309" s="346"/>
      <c r="BF309" s="346"/>
      <c r="BG309" s="346"/>
      <c r="BH309" s="346"/>
      <c r="BI309" s="346"/>
      <c r="BJ309" s="346"/>
      <c r="BK309" s="346"/>
      <c r="BL309" s="346"/>
      <c r="BM309" s="346"/>
      <c r="BN309" s="346"/>
      <c r="BO309" s="346"/>
      <c r="BP309" s="346"/>
      <c r="BQ309" s="346"/>
    </row>
    <row r="310" ht="15.75" customHeight="1">
      <c r="A310" s="346"/>
      <c r="B310" s="346"/>
      <c r="C310" s="346"/>
      <c r="D310" s="346"/>
      <c r="E310" s="346"/>
      <c r="F310" s="346"/>
      <c r="G310" s="346"/>
      <c r="H310" s="346"/>
      <c r="I310" s="346"/>
      <c r="J310" s="346"/>
      <c r="K310" s="346"/>
      <c r="L310" s="346"/>
      <c r="M310" s="346"/>
      <c r="N310" s="346"/>
      <c r="O310" s="346"/>
      <c r="P310" s="346"/>
      <c r="Q310" s="346"/>
      <c r="R310" s="346"/>
      <c r="S310" s="346"/>
      <c r="T310" s="346"/>
      <c r="U310" s="346"/>
      <c r="V310" s="346"/>
      <c r="W310" s="34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c r="AS310" s="346"/>
      <c r="AT310" s="346"/>
      <c r="AU310" s="346"/>
      <c r="AV310" s="346"/>
      <c r="AW310" s="346"/>
      <c r="AX310" s="346"/>
      <c r="AY310" s="346"/>
      <c r="AZ310" s="346"/>
      <c r="BA310" s="346"/>
      <c r="BB310" s="346"/>
      <c r="BC310" s="346"/>
      <c r="BD310" s="346"/>
      <c r="BE310" s="346"/>
      <c r="BF310" s="346"/>
      <c r="BG310" s="346"/>
      <c r="BH310" s="346"/>
      <c r="BI310" s="346"/>
      <c r="BJ310" s="346"/>
      <c r="BK310" s="346"/>
      <c r="BL310" s="346"/>
      <c r="BM310" s="346"/>
      <c r="BN310" s="346"/>
      <c r="BO310" s="346"/>
      <c r="BP310" s="346"/>
      <c r="BQ310" s="346"/>
    </row>
    <row r="311" ht="15.75" customHeight="1">
      <c r="A311" s="346"/>
      <c r="B311" s="346"/>
      <c r="C311" s="346"/>
      <c r="D311" s="346"/>
      <c r="E311" s="346"/>
      <c r="F311" s="346"/>
      <c r="G311" s="346"/>
      <c r="H311" s="346"/>
      <c r="I311" s="346"/>
      <c r="J311" s="346"/>
      <c r="K311" s="346"/>
      <c r="L311" s="346"/>
      <c r="M311" s="346"/>
      <c r="N311" s="346"/>
      <c r="O311" s="346"/>
      <c r="P311" s="346"/>
      <c r="Q311" s="346"/>
      <c r="R311" s="346"/>
      <c r="S311" s="346"/>
      <c r="T311" s="346"/>
      <c r="U311" s="346"/>
      <c r="V311" s="346"/>
      <c r="W311" s="34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c r="AS311" s="346"/>
      <c r="AT311" s="346"/>
      <c r="AU311" s="346"/>
      <c r="AV311" s="346"/>
      <c r="AW311" s="346"/>
      <c r="AX311" s="346"/>
      <c r="AY311" s="346"/>
      <c r="AZ311" s="346"/>
      <c r="BA311" s="346"/>
      <c r="BB311" s="346"/>
      <c r="BC311" s="346"/>
      <c r="BD311" s="346"/>
      <c r="BE311" s="346"/>
      <c r="BF311" s="346"/>
      <c r="BG311" s="346"/>
      <c r="BH311" s="346"/>
      <c r="BI311" s="346"/>
      <c r="BJ311" s="346"/>
      <c r="BK311" s="346"/>
      <c r="BL311" s="346"/>
      <c r="BM311" s="346"/>
      <c r="BN311" s="346"/>
      <c r="BO311" s="346"/>
      <c r="BP311" s="346"/>
      <c r="BQ311" s="346"/>
    </row>
    <row r="312" ht="15.75" customHeight="1">
      <c r="A312" s="346"/>
      <c r="B312" s="346"/>
      <c r="C312" s="346"/>
      <c r="D312" s="346"/>
      <c r="E312" s="346"/>
      <c r="F312" s="346"/>
      <c r="G312" s="346"/>
      <c r="H312" s="346"/>
      <c r="I312" s="346"/>
      <c r="J312" s="346"/>
      <c r="K312" s="346"/>
      <c r="L312" s="346"/>
      <c r="M312" s="346"/>
      <c r="N312" s="346"/>
      <c r="O312" s="346"/>
      <c r="P312" s="346"/>
      <c r="Q312" s="346"/>
      <c r="R312" s="346"/>
      <c r="S312" s="346"/>
      <c r="T312" s="346"/>
      <c r="U312" s="346"/>
      <c r="V312" s="346"/>
      <c r="W312" s="34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c r="AS312" s="346"/>
      <c r="AT312" s="346"/>
      <c r="AU312" s="346"/>
      <c r="AV312" s="346"/>
      <c r="AW312" s="346"/>
      <c r="AX312" s="346"/>
      <c r="AY312" s="346"/>
      <c r="AZ312" s="346"/>
      <c r="BA312" s="346"/>
      <c r="BB312" s="346"/>
      <c r="BC312" s="346"/>
      <c r="BD312" s="346"/>
      <c r="BE312" s="346"/>
      <c r="BF312" s="346"/>
      <c r="BG312" s="346"/>
      <c r="BH312" s="346"/>
      <c r="BI312" s="346"/>
      <c r="BJ312" s="346"/>
      <c r="BK312" s="346"/>
      <c r="BL312" s="346"/>
      <c r="BM312" s="346"/>
      <c r="BN312" s="346"/>
      <c r="BO312" s="346"/>
      <c r="BP312" s="346"/>
      <c r="BQ312" s="346"/>
    </row>
    <row r="313" ht="15.75" customHeight="1">
      <c r="A313" s="346"/>
      <c r="B313" s="346"/>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c r="AS313" s="346"/>
      <c r="AT313" s="346"/>
      <c r="AU313" s="346"/>
      <c r="AV313" s="346"/>
      <c r="AW313" s="346"/>
      <c r="AX313" s="346"/>
      <c r="AY313" s="346"/>
      <c r="AZ313" s="346"/>
      <c r="BA313" s="346"/>
      <c r="BB313" s="346"/>
      <c r="BC313" s="346"/>
      <c r="BD313" s="346"/>
      <c r="BE313" s="346"/>
      <c r="BF313" s="346"/>
      <c r="BG313" s="346"/>
      <c r="BH313" s="346"/>
      <c r="BI313" s="346"/>
      <c r="BJ313" s="346"/>
      <c r="BK313" s="346"/>
      <c r="BL313" s="346"/>
      <c r="BM313" s="346"/>
      <c r="BN313" s="346"/>
      <c r="BO313" s="346"/>
      <c r="BP313" s="346"/>
      <c r="BQ313" s="346"/>
    </row>
    <row r="314" ht="15.75" customHeight="1">
      <c r="A314" s="346"/>
      <c r="B314" s="346"/>
      <c r="C314" s="346"/>
      <c r="D314" s="346"/>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c r="AS314" s="346"/>
      <c r="AT314" s="346"/>
      <c r="AU314" s="346"/>
      <c r="AV314" s="346"/>
      <c r="AW314" s="346"/>
      <c r="AX314" s="346"/>
      <c r="AY314" s="346"/>
      <c r="AZ314" s="346"/>
      <c r="BA314" s="346"/>
      <c r="BB314" s="346"/>
      <c r="BC314" s="346"/>
      <c r="BD314" s="346"/>
      <c r="BE314" s="346"/>
      <c r="BF314" s="346"/>
      <c r="BG314" s="346"/>
      <c r="BH314" s="346"/>
      <c r="BI314" s="346"/>
      <c r="BJ314" s="346"/>
      <c r="BK314" s="346"/>
      <c r="BL314" s="346"/>
      <c r="BM314" s="346"/>
      <c r="BN314" s="346"/>
      <c r="BO314" s="346"/>
      <c r="BP314" s="346"/>
      <c r="BQ314" s="346"/>
    </row>
    <row r="315" ht="15.75" customHeight="1">
      <c r="A315" s="346"/>
      <c r="B315" s="346"/>
      <c r="C315" s="346"/>
      <c r="D315" s="346"/>
      <c r="E315" s="346"/>
      <c r="F315" s="346"/>
      <c r="G315" s="346"/>
      <c r="H315" s="346"/>
      <c r="I315" s="346"/>
      <c r="J315" s="346"/>
      <c r="K315" s="346"/>
      <c r="L315" s="346"/>
      <c r="M315" s="346"/>
      <c r="N315" s="346"/>
      <c r="O315" s="346"/>
      <c r="P315" s="346"/>
      <c r="Q315" s="346"/>
      <c r="R315" s="346"/>
      <c r="S315" s="346"/>
      <c r="T315" s="346"/>
      <c r="U315" s="346"/>
      <c r="V315" s="346"/>
      <c r="W315" s="34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c r="AS315" s="346"/>
      <c r="AT315" s="346"/>
      <c r="AU315" s="346"/>
      <c r="AV315" s="346"/>
      <c r="AW315" s="346"/>
      <c r="AX315" s="346"/>
      <c r="AY315" s="346"/>
      <c r="AZ315" s="346"/>
      <c r="BA315" s="346"/>
      <c r="BB315" s="346"/>
      <c r="BC315" s="346"/>
      <c r="BD315" s="346"/>
      <c r="BE315" s="346"/>
      <c r="BF315" s="346"/>
      <c r="BG315" s="346"/>
      <c r="BH315" s="346"/>
      <c r="BI315" s="346"/>
      <c r="BJ315" s="346"/>
      <c r="BK315" s="346"/>
      <c r="BL315" s="346"/>
      <c r="BM315" s="346"/>
      <c r="BN315" s="346"/>
      <c r="BO315" s="346"/>
      <c r="BP315" s="346"/>
      <c r="BQ315" s="346"/>
    </row>
    <row r="316" ht="15.75" customHeight="1">
      <c r="A316" s="346"/>
      <c r="B316" s="346"/>
      <c r="C316" s="346"/>
      <c r="D316" s="346"/>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c r="AS316" s="346"/>
      <c r="AT316" s="346"/>
      <c r="AU316" s="346"/>
      <c r="AV316" s="346"/>
      <c r="AW316" s="346"/>
      <c r="AX316" s="346"/>
      <c r="AY316" s="346"/>
      <c r="AZ316" s="346"/>
      <c r="BA316" s="346"/>
      <c r="BB316" s="346"/>
      <c r="BC316" s="346"/>
      <c r="BD316" s="346"/>
      <c r="BE316" s="346"/>
      <c r="BF316" s="346"/>
      <c r="BG316" s="346"/>
      <c r="BH316" s="346"/>
      <c r="BI316" s="346"/>
      <c r="BJ316" s="346"/>
      <c r="BK316" s="346"/>
      <c r="BL316" s="346"/>
      <c r="BM316" s="346"/>
      <c r="BN316" s="346"/>
      <c r="BO316" s="346"/>
      <c r="BP316" s="346"/>
      <c r="BQ316" s="346"/>
    </row>
    <row r="317" ht="15.75" customHeight="1">
      <c r="A317" s="346"/>
      <c r="B317" s="346"/>
      <c r="C317" s="346"/>
      <c r="D317" s="346"/>
      <c r="E317" s="346"/>
      <c r="F317" s="346"/>
      <c r="G317" s="346"/>
      <c r="H317" s="346"/>
      <c r="I317" s="346"/>
      <c r="J317" s="346"/>
      <c r="K317" s="346"/>
      <c r="L317" s="346"/>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c r="AS317" s="346"/>
      <c r="AT317" s="346"/>
      <c r="AU317" s="346"/>
      <c r="AV317" s="346"/>
      <c r="AW317" s="346"/>
      <c r="AX317" s="346"/>
      <c r="AY317" s="346"/>
      <c r="AZ317" s="346"/>
      <c r="BA317" s="346"/>
      <c r="BB317" s="346"/>
      <c r="BC317" s="346"/>
      <c r="BD317" s="346"/>
      <c r="BE317" s="346"/>
      <c r="BF317" s="346"/>
      <c r="BG317" s="346"/>
      <c r="BH317" s="346"/>
      <c r="BI317" s="346"/>
      <c r="BJ317" s="346"/>
      <c r="BK317" s="346"/>
      <c r="BL317" s="346"/>
      <c r="BM317" s="346"/>
      <c r="BN317" s="346"/>
      <c r="BO317" s="346"/>
      <c r="BP317" s="346"/>
      <c r="BQ317" s="346"/>
    </row>
    <row r="318" ht="15.75" customHeight="1">
      <c r="A318" s="346"/>
      <c r="B318" s="346"/>
      <c r="C318" s="346"/>
      <c r="D318" s="346"/>
      <c r="E318" s="346"/>
      <c r="F318" s="346"/>
      <c r="G318" s="346"/>
      <c r="H318" s="346"/>
      <c r="I318" s="346"/>
      <c r="J318" s="346"/>
      <c r="K318" s="346"/>
      <c r="L318" s="346"/>
      <c r="M318" s="346"/>
      <c r="N318" s="346"/>
      <c r="O318" s="346"/>
      <c r="P318" s="346"/>
      <c r="Q318" s="346"/>
      <c r="R318" s="346"/>
      <c r="S318" s="346"/>
      <c r="T318" s="346"/>
      <c r="U318" s="346"/>
      <c r="V318" s="346"/>
      <c r="W318" s="34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c r="AS318" s="346"/>
      <c r="AT318" s="346"/>
      <c r="AU318" s="346"/>
      <c r="AV318" s="346"/>
      <c r="AW318" s="346"/>
      <c r="AX318" s="346"/>
      <c r="AY318" s="346"/>
      <c r="AZ318" s="346"/>
      <c r="BA318" s="346"/>
      <c r="BB318" s="346"/>
      <c r="BC318" s="346"/>
      <c r="BD318" s="346"/>
      <c r="BE318" s="346"/>
      <c r="BF318" s="346"/>
      <c r="BG318" s="346"/>
      <c r="BH318" s="346"/>
      <c r="BI318" s="346"/>
      <c r="BJ318" s="346"/>
      <c r="BK318" s="346"/>
      <c r="BL318" s="346"/>
      <c r="BM318" s="346"/>
      <c r="BN318" s="346"/>
      <c r="BO318" s="346"/>
      <c r="BP318" s="346"/>
      <c r="BQ318" s="346"/>
    </row>
    <row r="319" ht="15.75" customHeight="1">
      <c r="A319" s="346"/>
      <c r="B319" s="346"/>
      <c r="C319" s="346"/>
      <c r="D319" s="346"/>
      <c r="E319" s="346"/>
      <c r="F319" s="346"/>
      <c r="G319" s="346"/>
      <c r="H319" s="346"/>
      <c r="I319" s="346"/>
      <c r="J319" s="346"/>
      <c r="K319" s="346"/>
      <c r="L319" s="346"/>
      <c r="M319" s="346"/>
      <c r="N319" s="346"/>
      <c r="O319" s="346"/>
      <c r="P319" s="346"/>
      <c r="Q319" s="346"/>
      <c r="R319" s="346"/>
      <c r="S319" s="346"/>
      <c r="T319" s="346"/>
      <c r="U319" s="346"/>
      <c r="V319" s="346"/>
      <c r="W319" s="34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c r="AS319" s="346"/>
      <c r="AT319" s="346"/>
      <c r="AU319" s="346"/>
      <c r="AV319" s="346"/>
      <c r="AW319" s="346"/>
      <c r="AX319" s="346"/>
      <c r="AY319" s="346"/>
      <c r="AZ319" s="346"/>
      <c r="BA319" s="346"/>
      <c r="BB319" s="346"/>
      <c r="BC319" s="346"/>
      <c r="BD319" s="346"/>
      <c r="BE319" s="346"/>
      <c r="BF319" s="346"/>
      <c r="BG319" s="346"/>
      <c r="BH319" s="346"/>
      <c r="BI319" s="346"/>
      <c r="BJ319" s="346"/>
      <c r="BK319" s="346"/>
      <c r="BL319" s="346"/>
      <c r="BM319" s="346"/>
      <c r="BN319" s="346"/>
      <c r="BO319" s="346"/>
      <c r="BP319" s="346"/>
      <c r="BQ319" s="346"/>
    </row>
    <row r="320" ht="15.75" customHeight="1">
      <c r="A320" s="346"/>
      <c r="B320" s="346"/>
      <c r="C320" s="346"/>
      <c r="D320" s="346"/>
      <c r="E320" s="346"/>
      <c r="F320" s="346"/>
      <c r="G320" s="346"/>
      <c r="H320" s="346"/>
      <c r="I320" s="346"/>
      <c r="J320" s="346"/>
      <c r="K320" s="346"/>
      <c r="L320" s="346"/>
      <c r="M320" s="346"/>
      <c r="N320" s="346"/>
      <c r="O320" s="346"/>
      <c r="P320" s="346"/>
      <c r="Q320" s="346"/>
      <c r="R320" s="346"/>
      <c r="S320" s="346"/>
      <c r="T320" s="346"/>
      <c r="U320" s="346"/>
      <c r="V320" s="346"/>
      <c r="W320" s="34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c r="AS320" s="346"/>
      <c r="AT320" s="346"/>
      <c r="AU320" s="346"/>
      <c r="AV320" s="346"/>
      <c r="AW320" s="346"/>
      <c r="AX320" s="346"/>
      <c r="AY320" s="346"/>
      <c r="AZ320" s="346"/>
      <c r="BA320" s="346"/>
      <c r="BB320" s="346"/>
      <c r="BC320" s="346"/>
      <c r="BD320" s="346"/>
      <c r="BE320" s="346"/>
      <c r="BF320" s="346"/>
      <c r="BG320" s="346"/>
      <c r="BH320" s="346"/>
      <c r="BI320" s="346"/>
      <c r="BJ320" s="346"/>
      <c r="BK320" s="346"/>
      <c r="BL320" s="346"/>
      <c r="BM320" s="346"/>
      <c r="BN320" s="346"/>
      <c r="BO320" s="346"/>
      <c r="BP320" s="346"/>
      <c r="BQ320" s="346"/>
    </row>
    <row r="321" ht="15.75" customHeight="1">
      <c r="A321" s="346"/>
      <c r="B321" s="346"/>
      <c r="C321" s="346"/>
      <c r="D321" s="346"/>
      <c r="E321" s="346"/>
      <c r="F321" s="346"/>
      <c r="G321" s="346"/>
      <c r="H321" s="346"/>
      <c r="I321" s="346"/>
      <c r="J321" s="346"/>
      <c r="K321" s="346"/>
      <c r="L321" s="346"/>
      <c r="M321" s="346"/>
      <c r="N321" s="346"/>
      <c r="O321" s="346"/>
      <c r="P321" s="346"/>
      <c r="Q321" s="346"/>
      <c r="R321" s="346"/>
      <c r="S321" s="346"/>
      <c r="T321" s="346"/>
      <c r="U321" s="346"/>
      <c r="V321" s="346"/>
      <c r="W321" s="34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c r="AS321" s="346"/>
      <c r="AT321" s="346"/>
      <c r="AU321" s="346"/>
      <c r="AV321" s="346"/>
      <c r="AW321" s="346"/>
      <c r="AX321" s="346"/>
      <c r="AY321" s="346"/>
      <c r="AZ321" s="346"/>
      <c r="BA321" s="346"/>
      <c r="BB321" s="346"/>
      <c r="BC321" s="346"/>
      <c r="BD321" s="346"/>
      <c r="BE321" s="346"/>
      <c r="BF321" s="346"/>
      <c r="BG321" s="346"/>
      <c r="BH321" s="346"/>
      <c r="BI321" s="346"/>
      <c r="BJ321" s="346"/>
      <c r="BK321" s="346"/>
      <c r="BL321" s="346"/>
      <c r="BM321" s="346"/>
      <c r="BN321" s="346"/>
      <c r="BO321" s="346"/>
      <c r="BP321" s="346"/>
      <c r="BQ321" s="346"/>
    </row>
    <row r="322" ht="15.75" customHeight="1">
      <c r="A322" s="346"/>
      <c r="B322" s="346"/>
      <c r="C322" s="346"/>
      <c r="D322" s="346"/>
      <c r="E322" s="346"/>
      <c r="F322" s="346"/>
      <c r="G322" s="346"/>
      <c r="H322" s="346"/>
      <c r="I322" s="346"/>
      <c r="J322" s="346"/>
      <c r="K322" s="346"/>
      <c r="L322" s="346"/>
      <c r="M322" s="346"/>
      <c r="N322" s="346"/>
      <c r="O322" s="346"/>
      <c r="P322" s="346"/>
      <c r="Q322" s="346"/>
      <c r="R322" s="346"/>
      <c r="S322" s="346"/>
      <c r="T322" s="346"/>
      <c r="U322" s="346"/>
      <c r="V322" s="346"/>
      <c r="W322" s="34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c r="AS322" s="346"/>
      <c r="AT322" s="346"/>
      <c r="AU322" s="346"/>
      <c r="AV322" s="346"/>
      <c r="AW322" s="346"/>
      <c r="AX322" s="346"/>
      <c r="AY322" s="346"/>
      <c r="AZ322" s="346"/>
      <c r="BA322" s="346"/>
      <c r="BB322" s="346"/>
      <c r="BC322" s="346"/>
      <c r="BD322" s="346"/>
      <c r="BE322" s="346"/>
      <c r="BF322" s="346"/>
      <c r="BG322" s="346"/>
      <c r="BH322" s="346"/>
      <c r="BI322" s="346"/>
      <c r="BJ322" s="346"/>
      <c r="BK322" s="346"/>
      <c r="BL322" s="346"/>
      <c r="BM322" s="346"/>
      <c r="BN322" s="346"/>
      <c r="BO322" s="346"/>
      <c r="BP322" s="346"/>
      <c r="BQ322" s="346"/>
    </row>
    <row r="323" ht="15.75" customHeight="1">
      <c r="A323" s="346"/>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c r="AS323" s="346"/>
      <c r="AT323" s="346"/>
      <c r="AU323" s="346"/>
      <c r="AV323" s="346"/>
      <c r="AW323" s="346"/>
      <c r="AX323" s="346"/>
      <c r="AY323" s="346"/>
      <c r="AZ323" s="346"/>
      <c r="BA323" s="346"/>
      <c r="BB323" s="346"/>
      <c r="BC323" s="346"/>
      <c r="BD323" s="346"/>
      <c r="BE323" s="346"/>
      <c r="BF323" s="346"/>
      <c r="BG323" s="346"/>
      <c r="BH323" s="346"/>
      <c r="BI323" s="346"/>
      <c r="BJ323" s="346"/>
      <c r="BK323" s="346"/>
      <c r="BL323" s="346"/>
      <c r="BM323" s="346"/>
      <c r="BN323" s="346"/>
      <c r="BO323" s="346"/>
      <c r="BP323" s="346"/>
      <c r="BQ323" s="346"/>
    </row>
    <row r="324" ht="15.75" customHeight="1">
      <c r="A324" s="346"/>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c r="AS324" s="346"/>
      <c r="AT324" s="346"/>
      <c r="AU324" s="346"/>
      <c r="AV324" s="346"/>
      <c r="AW324" s="346"/>
      <c r="AX324" s="346"/>
      <c r="AY324" s="346"/>
      <c r="AZ324" s="346"/>
      <c r="BA324" s="346"/>
      <c r="BB324" s="346"/>
      <c r="BC324" s="346"/>
      <c r="BD324" s="346"/>
      <c r="BE324" s="346"/>
      <c r="BF324" s="346"/>
      <c r="BG324" s="346"/>
      <c r="BH324" s="346"/>
      <c r="BI324" s="346"/>
      <c r="BJ324" s="346"/>
      <c r="BK324" s="346"/>
      <c r="BL324" s="346"/>
      <c r="BM324" s="346"/>
      <c r="BN324" s="346"/>
      <c r="BO324" s="346"/>
      <c r="BP324" s="346"/>
      <c r="BQ324" s="346"/>
    </row>
    <row r="325" ht="15.75" customHeight="1">
      <c r="A325" s="346"/>
      <c r="B325" s="346"/>
      <c r="C325" s="346"/>
      <c r="D325" s="346"/>
      <c r="E325" s="346"/>
      <c r="F325" s="346"/>
      <c r="G325" s="346"/>
      <c r="H325" s="346"/>
      <c r="I325" s="346"/>
      <c r="J325" s="346"/>
      <c r="K325" s="346"/>
      <c r="L325" s="346"/>
      <c r="M325" s="346"/>
      <c r="N325" s="346"/>
      <c r="O325" s="346"/>
      <c r="P325" s="346"/>
      <c r="Q325" s="346"/>
      <c r="R325" s="346"/>
      <c r="S325" s="346"/>
      <c r="T325" s="346"/>
      <c r="U325" s="346"/>
      <c r="V325" s="346"/>
      <c r="W325" s="34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c r="AS325" s="346"/>
      <c r="AT325" s="346"/>
      <c r="AU325" s="346"/>
      <c r="AV325" s="346"/>
      <c r="AW325" s="346"/>
      <c r="AX325" s="346"/>
      <c r="AY325" s="346"/>
      <c r="AZ325" s="346"/>
      <c r="BA325" s="346"/>
      <c r="BB325" s="346"/>
      <c r="BC325" s="346"/>
      <c r="BD325" s="346"/>
      <c r="BE325" s="346"/>
      <c r="BF325" s="346"/>
      <c r="BG325" s="346"/>
      <c r="BH325" s="346"/>
      <c r="BI325" s="346"/>
      <c r="BJ325" s="346"/>
      <c r="BK325" s="346"/>
      <c r="BL325" s="346"/>
      <c r="BM325" s="346"/>
      <c r="BN325" s="346"/>
      <c r="BO325" s="346"/>
      <c r="BP325" s="346"/>
      <c r="BQ325" s="346"/>
    </row>
    <row r="326" ht="15.75" customHeight="1">
      <c r="A326" s="346"/>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c r="AS326" s="346"/>
      <c r="AT326" s="346"/>
      <c r="AU326" s="346"/>
      <c r="AV326" s="346"/>
      <c r="AW326" s="346"/>
      <c r="AX326" s="346"/>
      <c r="AY326" s="346"/>
      <c r="AZ326" s="346"/>
      <c r="BA326" s="346"/>
      <c r="BB326" s="346"/>
      <c r="BC326" s="346"/>
      <c r="BD326" s="346"/>
      <c r="BE326" s="346"/>
      <c r="BF326" s="346"/>
      <c r="BG326" s="346"/>
      <c r="BH326" s="346"/>
      <c r="BI326" s="346"/>
      <c r="BJ326" s="346"/>
      <c r="BK326" s="346"/>
      <c r="BL326" s="346"/>
      <c r="BM326" s="346"/>
      <c r="BN326" s="346"/>
      <c r="BO326" s="346"/>
      <c r="BP326" s="346"/>
      <c r="BQ326" s="346"/>
    </row>
    <row r="327" ht="15.75" customHeight="1">
      <c r="A327" s="346"/>
      <c r="B327" s="346"/>
      <c r="C327" s="346"/>
      <c r="D327" s="346"/>
      <c r="E327" s="346"/>
      <c r="F327" s="346"/>
      <c r="G327" s="346"/>
      <c r="H327" s="346"/>
      <c r="I327" s="346"/>
      <c r="J327" s="346"/>
      <c r="K327" s="346"/>
      <c r="L327" s="346"/>
      <c r="M327" s="346"/>
      <c r="N327" s="346"/>
      <c r="O327" s="346"/>
      <c r="P327" s="346"/>
      <c r="Q327" s="346"/>
      <c r="R327" s="346"/>
      <c r="S327" s="346"/>
      <c r="T327" s="346"/>
      <c r="U327" s="346"/>
      <c r="V327" s="346"/>
      <c r="W327" s="34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c r="AS327" s="346"/>
      <c r="AT327" s="346"/>
      <c r="AU327" s="346"/>
      <c r="AV327" s="346"/>
      <c r="AW327" s="346"/>
      <c r="AX327" s="346"/>
      <c r="AY327" s="346"/>
      <c r="AZ327" s="346"/>
      <c r="BA327" s="346"/>
      <c r="BB327" s="346"/>
      <c r="BC327" s="346"/>
      <c r="BD327" s="346"/>
      <c r="BE327" s="346"/>
      <c r="BF327" s="346"/>
      <c r="BG327" s="346"/>
      <c r="BH327" s="346"/>
      <c r="BI327" s="346"/>
      <c r="BJ327" s="346"/>
      <c r="BK327" s="346"/>
      <c r="BL327" s="346"/>
      <c r="BM327" s="346"/>
      <c r="BN327" s="346"/>
      <c r="BO327" s="346"/>
      <c r="BP327" s="346"/>
      <c r="BQ327" s="346"/>
    </row>
    <row r="328" ht="15.75" customHeight="1">
      <c r="A328" s="346"/>
      <c r="B328" s="346"/>
      <c r="C328" s="346"/>
      <c r="D328" s="346"/>
      <c r="E328" s="346"/>
      <c r="F328" s="346"/>
      <c r="G328" s="346"/>
      <c r="H328" s="346"/>
      <c r="I328" s="346"/>
      <c r="J328" s="346"/>
      <c r="K328" s="346"/>
      <c r="L328" s="346"/>
      <c r="M328" s="346"/>
      <c r="N328" s="346"/>
      <c r="O328" s="346"/>
      <c r="P328" s="346"/>
      <c r="Q328" s="346"/>
      <c r="R328" s="346"/>
      <c r="S328" s="346"/>
      <c r="T328" s="346"/>
      <c r="U328" s="346"/>
      <c r="V328" s="346"/>
      <c r="W328" s="34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c r="AS328" s="346"/>
      <c r="AT328" s="346"/>
      <c r="AU328" s="346"/>
      <c r="AV328" s="346"/>
      <c r="AW328" s="346"/>
      <c r="AX328" s="346"/>
      <c r="AY328" s="346"/>
      <c r="AZ328" s="346"/>
      <c r="BA328" s="346"/>
      <c r="BB328" s="346"/>
      <c r="BC328" s="346"/>
      <c r="BD328" s="346"/>
      <c r="BE328" s="346"/>
      <c r="BF328" s="346"/>
      <c r="BG328" s="346"/>
      <c r="BH328" s="346"/>
      <c r="BI328" s="346"/>
      <c r="BJ328" s="346"/>
      <c r="BK328" s="346"/>
      <c r="BL328" s="346"/>
      <c r="BM328" s="346"/>
      <c r="BN328" s="346"/>
      <c r="BO328" s="346"/>
      <c r="BP328" s="346"/>
      <c r="BQ328" s="346"/>
    </row>
    <row r="329" ht="15.75" customHeight="1">
      <c r="A329" s="346"/>
      <c r="B329" s="346"/>
      <c r="C329" s="346"/>
      <c r="D329" s="346"/>
      <c r="E329" s="346"/>
      <c r="F329" s="346"/>
      <c r="G329" s="346"/>
      <c r="H329" s="346"/>
      <c r="I329" s="346"/>
      <c r="J329" s="346"/>
      <c r="K329" s="346"/>
      <c r="L329" s="346"/>
      <c r="M329" s="346"/>
      <c r="N329" s="346"/>
      <c r="O329" s="346"/>
      <c r="P329" s="346"/>
      <c r="Q329" s="346"/>
      <c r="R329" s="346"/>
      <c r="S329" s="346"/>
      <c r="T329" s="346"/>
      <c r="U329" s="346"/>
      <c r="V329" s="346"/>
      <c r="W329" s="34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c r="AS329" s="346"/>
      <c r="AT329" s="346"/>
      <c r="AU329" s="346"/>
      <c r="AV329" s="346"/>
      <c r="AW329" s="346"/>
      <c r="AX329" s="346"/>
      <c r="AY329" s="346"/>
      <c r="AZ329" s="346"/>
      <c r="BA329" s="346"/>
      <c r="BB329" s="346"/>
      <c r="BC329" s="346"/>
      <c r="BD329" s="346"/>
      <c r="BE329" s="346"/>
      <c r="BF329" s="346"/>
      <c r="BG329" s="346"/>
      <c r="BH329" s="346"/>
      <c r="BI329" s="346"/>
      <c r="BJ329" s="346"/>
      <c r="BK329" s="346"/>
      <c r="BL329" s="346"/>
      <c r="BM329" s="346"/>
      <c r="BN329" s="346"/>
      <c r="BO329" s="346"/>
      <c r="BP329" s="346"/>
      <c r="BQ329" s="346"/>
    </row>
    <row r="330" ht="15.75" customHeight="1">
      <c r="A330" s="346"/>
      <c r="B330" s="346"/>
      <c r="C330" s="346"/>
      <c r="D330" s="346"/>
      <c r="E330" s="346"/>
      <c r="F330" s="346"/>
      <c r="G330" s="346"/>
      <c r="H330" s="346"/>
      <c r="I330" s="346"/>
      <c r="J330" s="346"/>
      <c r="K330" s="346"/>
      <c r="L330" s="346"/>
      <c r="M330" s="346"/>
      <c r="N330" s="346"/>
      <c r="O330" s="346"/>
      <c r="P330" s="346"/>
      <c r="Q330" s="346"/>
      <c r="R330" s="346"/>
      <c r="S330" s="346"/>
      <c r="T330" s="346"/>
      <c r="U330" s="346"/>
      <c r="V330" s="346"/>
      <c r="W330" s="34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c r="AS330" s="346"/>
      <c r="AT330" s="346"/>
      <c r="AU330" s="346"/>
      <c r="AV330" s="346"/>
      <c r="AW330" s="346"/>
      <c r="AX330" s="346"/>
      <c r="AY330" s="346"/>
      <c r="AZ330" s="346"/>
      <c r="BA330" s="346"/>
      <c r="BB330" s="346"/>
      <c r="BC330" s="346"/>
      <c r="BD330" s="346"/>
      <c r="BE330" s="346"/>
      <c r="BF330" s="346"/>
      <c r="BG330" s="346"/>
      <c r="BH330" s="346"/>
      <c r="BI330" s="346"/>
      <c r="BJ330" s="346"/>
      <c r="BK330" s="346"/>
      <c r="BL330" s="346"/>
      <c r="BM330" s="346"/>
      <c r="BN330" s="346"/>
      <c r="BO330" s="346"/>
      <c r="BP330" s="346"/>
      <c r="BQ330" s="346"/>
    </row>
    <row r="331" ht="15.75" customHeight="1">
      <c r="A331" s="346"/>
      <c r="B331" s="346"/>
      <c r="C331" s="346"/>
      <c r="D331" s="346"/>
      <c r="E331" s="346"/>
      <c r="F331" s="346"/>
      <c r="G331" s="346"/>
      <c r="H331" s="346"/>
      <c r="I331" s="346"/>
      <c r="J331" s="346"/>
      <c r="K331" s="346"/>
      <c r="L331" s="346"/>
      <c r="M331" s="346"/>
      <c r="N331" s="346"/>
      <c r="O331" s="346"/>
      <c r="P331" s="346"/>
      <c r="Q331" s="346"/>
      <c r="R331" s="346"/>
      <c r="S331" s="346"/>
      <c r="T331" s="346"/>
      <c r="U331" s="346"/>
      <c r="V331" s="346"/>
      <c r="W331" s="34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c r="AS331" s="346"/>
      <c r="AT331" s="346"/>
      <c r="AU331" s="346"/>
      <c r="AV331" s="346"/>
      <c r="AW331" s="346"/>
      <c r="AX331" s="346"/>
      <c r="AY331" s="346"/>
      <c r="AZ331" s="346"/>
      <c r="BA331" s="346"/>
      <c r="BB331" s="346"/>
      <c r="BC331" s="346"/>
      <c r="BD331" s="346"/>
      <c r="BE331" s="346"/>
      <c r="BF331" s="346"/>
      <c r="BG331" s="346"/>
      <c r="BH331" s="346"/>
      <c r="BI331" s="346"/>
      <c r="BJ331" s="346"/>
      <c r="BK331" s="346"/>
      <c r="BL331" s="346"/>
      <c r="BM331" s="346"/>
      <c r="BN331" s="346"/>
      <c r="BO331" s="346"/>
      <c r="BP331" s="346"/>
      <c r="BQ331" s="346"/>
    </row>
    <row r="332" ht="15.75" customHeight="1">
      <c r="A332" s="346"/>
      <c r="B332" s="346"/>
      <c r="C332" s="346"/>
      <c r="D332" s="346"/>
      <c r="E332" s="346"/>
      <c r="F332" s="346"/>
      <c r="G332" s="346"/>
      <c r="H332" s="346"/>
      <c r="I332" s="346"/>
      <c r="J332" s="346"/>
      <c r="K332" s="346"/>
      <c r="L332" s="346"/>
      <c r="M332" s="346"/>
      <c r="N332" s="346"/>
      <c r="O332" s="346"/>
      <c r="P332" s="346"/>
      <c r="Q332" s="346"/>
      <c r="R332" s="346"/>
      <c r="S332" s="346"/>
      <c r="T332" s="346"/>
      <c r="U332" s="346"/>
      <c r="V332" s="346"/>
      <c r="W332" s="34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c r="AS332" s="346"/>
      <c r="AT332" s="346"/>
      <c r="AU332" s="346"/>
      <c r="AV332" s="346"/>
      <c r="AW332" s="346"/>
      <c r="AX332" s="346"/>
      <c r="AY332" s="346"/>
      <c r="AZ332" s="346"/>
      <c r="BA332" s="346"/>
      <c r="BB332" s="346"/>
      <c r="BC332" s="346"/>
      <c r="BD332" s="346"/>
      <c r="BE332" s="346"/>
      <c r="BF332" s="346"/>
      <c r="BG332" s="346"/>
      <c r="BH332" s="346"/>
      <c r="BI332" s="346"/>
      <c r="BJ332" s="346"/>
      <c r="BK332" s="346"/>
      <c r="BL332" s="346"/>
      <c r="BM332" s="346"/>
      <c r="BN332" s="346"/>
      <c r="BO332" s="346"/>
      <c r="BP332" s="346"/>
      <c r="BQ332" s="346"/>
    </row>
    <row r="333" ht="15.75" customHeight="1">
      <c r="A333" s="346"/>
      <c r="B333" s="346"/>
      <c r="C333" s="346"/>
      <c r="D333" s="346"/>
      <c r="E333" s="346"/>
      <c r="F333" s="346"/>
      <c r="G333" s="346"/>
      <c r="H333" s="346"/>
      <c r="I333" s="346"/>
      <c r="J333" s="346"/>
      <c r="K333" s="346"/>
      <c r="L333" s="346"/>
      <c r="M333" s="346"/>
      <c r="N333" s="346"/>
      <c r="O333" s="346"/>
      <c r="P333" s="346"/>
      <c r="Q333" s="346"/>
      <c r="R333" s="346"/>
      <c r="S333" s="346"/>
      <c r="T333" s="346"/>
      <c r="U333" s="346"/>
      <c r="V333" s="346"/>
      <c r="W333" s="34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c r="AS333" s="346"/>
      <c r="AT333" s="346"/>
      <c r="AU333" s="346"/>
      <c r="AV333" s="346"/>
      <c r="AW333" s="346"/>
      <c r="AX333" s="346"/>
      <c r="AY333" s="346"/>
      <c r="AZ333" s="346"/>
      <c r="BA333" s="346"/>
      <c r="BB333" s="346"/>
      <c r="BC333" s="346"/>
      <c r="BD333" s="346"/>
      <c r="BE333" s="346"/>
      <c r="BF333" s="346"/>
      <c r="BG333" s="346"/>
      <c r="BH333" s="346"/>
      <c r="BI333" s="346"/>
      <c r="BJ333" s="346"/>
      <c r="BK333" s="346"/>
      <c r="BL333" s="346"/>
      <c r="BM333" s="346"/>
      <c r="BN333" s="346"/>
      <c r="BO333" s="346"/>
      <c r="BP333" s="346"/>
      <c r="BQ333" s="346"/>
    </row>
    <row r="334" ht="15.75" customHeight="1">
      <c r="A334" s="346"/>
      <c r="B334" s="346"/>
      <c r="C334" s="346"/>
      <c r="D334" s="346"/>
      <c r="E334" s="346"/>
      <c r="F334" s="346"/>
      <c r="G334" s="346"/>
      <c r="H334" s="346"/>
      <c r="I334" s="346"/>
      <c r="J334" s="346"/>
      <c r="K334" s="346"/>
      <c r="L334" s="346"/>
      <c r="M334" s="346"/>
      <c r="N334" s="346"/>
      <c r="O334" s="346"/>
      <c r="P334" s="346"/>
      <c r="Q334" s="346"/>
      <c r="R334" s="346"/>
      <c r="S334" s="346"/>
      <c r="T334" s="346"/>
      <c r="U334" s="346"/>
      <c r="V334" s="346"/>
      <c r="W334" s="34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c r="AS334" s="346"/>
      <c r="AT334" s="346"/>
      <c r="AU334" s="346"/>
      <c r="AV334" s="346"/>
      <c r="AW334" s="346"/>
      <c r="AX334" s="346"/>
      <c r="AY334" s="346"/>
      <c r="AZ334" s="346"/>
      <c r="BA334" s="346"/>
      <c r="BB334" s="346"/>
      <c r="BC334" s="346"/>
      <c r="BD334" s="346"/>
      <c r="BE334" s="346"/>
      <c r="BF334" s="346"/>
      <c r="BG334" s="346"/>
      <c r="BH334" s="346"/>
      <c r="BI334" s="346"/>
      <c r="BJ334" s="346"/>
      <c r="BK334" s="346"/>
      <c r="BL334" s="346"/>
      <c r="BM334" s="346"/>
      <c r="BN334" s="346"/>
      <c r="BO334" s="346"/>
      <c r="BP334" s="346"/>
      <c r="BQ334" s="346"/>
    </row>
    <row r="335" ht="15.75" customHeight="1">
      <c r="A335" s="346"/>
      <c r="B335" s="346"/>
      <c r="C335" s="346"/>
      <c r="D335" s="346"/>
      <c r="E335" s="346"/>
      <c r="F335" s="346"/>
      <c r="G335" s="346"/>
      <c r="H335" s="346"/>
      <c r="I335" s="346"/>
      <c r="J335" s="346"/>
      <c r="K335" s="346"/>
      <c r="L335" s="346"/>
      <c r="M335" s="346"/>
      <c r="N335" s="346"/>
      <c r="O335" s="346"/>
      <c r="P335" s="346"/>
      <c r="Q335" s="346"/>
      <c r="R335" s="346"/>
      <c r="S335" s="346"/>
      <c r="T335" s="346"/>
      <c r="U335" s="346"/>
      <c r="V335" s="346"/>
      <c r="W335" s="34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c r="AS335" s="346"/>
      <c r="AT335" s="346"/>
      <c r="AU335" s="346"/>
      <c r="AV335" s="346"/>
      <c r="AW335" s="346"/>
      <c r="AX335" s="346"/>
      <c r="AY335" s="346"/>
      <c r="AZ335" s="346"/>
      <c r="BA335" s="346"/>
      <c r="BB335" s="346"/>
      <c r="BC335" s="346"/>
      <c r="BD335" s="346"/>
      <c r="BE335" s="346"/>
      <c r="BF335" s="346"/>
      <c r="BG335" s="346"/>
      <c r="BH335" s="346"/>
      <c r="BI335" s="346"/>
      <c r="BJ335" s="346"/>
      <c r="BK335" s="346"/>
      <c r="BL335" s="346"/>
      <c r="BM335" s="346"/>
      <c r="BN335" s="346"/>
      <c r="BO335" s="346"/>
      <c r="BP335" s="346"/>
      <c r="BQ335" s="346"/>
    </row>
    <row r="336" ht="15.75" customHeight="1">
      <c r="A336" s="346"/>
      <c r="B336" s="346"/>
      <c r="C336" s="346"/>
      <c r="D336" s="346"/>
      <c r="E336" s="346"/>
      <c r="F336" s="346"/>
      <c r="G336" s="346"/>
      <c r="H336" s="346"/>
      <c r="I336" s="346"/>
      <c r="J336" s="346"/>
      <c r="K336" s="346"/>
      <c r="L336" s="346"/>
      <c r="M336" s="346"/>
      <c r="N336" s="346"/>
      <c r="O336" s="346"/>
      <c r="P336" s="346"/>
      <c r="Q336" s="346"/>
      <c r="R336" s="346"/>
      <c r="S336" s="346"/>
      <c r="T336" s="346"/>
      <c r="U336" s="346"/>
      <c r="V336" s="346"/>
      <c r="W336" s="34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c r="AS336" s="346"/>
      <c r="AT336" s="346"/>
      <c r="AU336" s="346"/>
      <c r="AV336" s="346"/>
      <c r="AW336" s="346"/>
      <c r="AX336" s="346"/>
      <c r="AY336" s="346"/>
      <c r="AZ336" s="346"/>
      <c r="BA336" s="346"/>
      <c r="BB336" s="346"/>
      <c r="BC336" s="346"/>
      <c r="BD336" s="346"/>
      <c r="BE336" s="346"/>
      <c r="BF336" s="346"/>
      <c r="BG336" s="346"/>
      <c r="BH336" s="346"/>
      <c r="BI336" s="346"/>
      <c r="BJ336" s="346"/>
      <c r="BK336" s="346"/>
      <c r="BL336" s="346"/>
      <c r="BM336" s="346"/>
      <c r="BN336" s="346"/>
      <c r="BO336" s="346"/>
      <c r="BP336" s="346"/>
      <c r="BQ336" s="346"/>
    </row>
    <row r="337" ht="15.75" customHeight="1">
      <c r="A337" s="346"/>
      <c r="B337" s="346"/>
      <c r="C337" s="346"/>
      <c r="D337" s="346"/>
      <c r="E337" s="346"/>
      <c r="F337" s="346"/>
      <c r="G337" s="346"/>
      <c r="H337" s="346"/>
      <c r="I337" s="346"/>
      <c r="J337" s="346"/>
      <c r="K337" s="346"/>
      <c r="L337" s="346"/>
      <c r="M337" s="346"/>
      <c r="N337" s="346"/>
      <c r="O337" s="346"/>
      <c r="P337" s="346"/>
      <c r="Q337" s="346"/>
      <c r="R337" s="346"/>
      <c r="S337" s="346"/>
      <c r="T337" s="346"/>
      <c r="U337" s="346"/>
      <c r="V337" s="346"/>
      <c r="W337" s="34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c r="AS337" s="346"/>
      <c r="AT337" s="346"/>
      <c r="AU337" s="346"/>
      <c r="AV337" s="346"/>
      <c r="AW337" s="346"/>
      <c r="AX337" s="346"/>
      <c r="AY337" s="346"/>
      <c r="AZ337" s="346"/>
      <c r="BA337" s="346"/>
      <c r="BB337" s="346"/>
      <c r="BC337" s="346"/>
      <c r="BD337" s="346"/>
      <c r="BE337" s="346"/>
      <c r="BF337" s="346"/>
      <c r="BG337" s="346"/>
      <c r="BH337" s="346"/>
      <c r="BI337" s="346"/>
      <c r="BJ337" s="346"/>
      <c r="BK337" s="346"/>
      <c r="BL337" s="346"/>
      <c r="BM337" s="346"/>
      <c r="BN337" s="346"/>
      <c r="BO337" s="346"/>
      <c r="BP337" s="346"/>
      <c r="BQ337" s="346"/>
    </row>
    <row r="338" ht="15.75" customHeight="1">
      <c r="A338" s="346"/>
      <c r="B338" s="346"/>
      <c r="C338" s="346"/>
      <c r="D338" s="346"/>
      <c r="E338" s="346"/>
      <c r="F338" s="346"/>
      <c r="G338" s="346"/>
      <c r="H338" s="346"/>
      <c r="I338" s="346"/>
      <c r="J338" s="346"/>
      <c r="K338" s="346"/>
      <c r="L338" s="346"/>
      <c r="M338" s="346"/>
      <c r="N338" s="346"/>
      <c r="O338" s="346"/>
      <c r="P338" s="346"/>
      <c r="Q338" s="346"/>
      <c r="R338" s="346"/>
      <c r="S338" s="346"/>
      <c r="T338" s="346"/>
      <c r="U338" s="346"/>
      <c r="V338" s="346"/>
      <c r="W338" s="34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c r="AS338" s="346"/>
      <c r="AT338" s="346"/>
      <c r="AU338" s="346"/>
      <c r="AV338" s="346"/>
      <c r="AW338" s="346"/>
      <c r="AX338" s="346"/>
      <c r="AY338" s="346"/>
      <c r="AZ338" s="346"/>
      <c r="BA338" s="346"/>
      <c r="BB338" s="346"/>
      <c r="BC338" s="346"/>
      <c r="BD338" s="346"/>
      <c r="BE338" s="346"/>
      <c r="BF338" s="346"/>
      <c r="BG338" s="346"/>
      <c r="BH338" s="346"/>
      <c r="BI338" s="346"/>
      <c r="BJ338" s="346"/>
      <c r="BK338" s="346"/>
      <c r="BL338" s="346"/>
      <c r="BM338" s="346"/>
      <c r="BN338" s="346"/>
      <c r="BO338" s="346"/>
      <c r="BP338" s="346"/>
      <c r="BQ338" s="346"/>
    </row>
    <row r="339" ht="15.75" customHeight="1">
      <c r="A339" s="346"/>
      <c r="B339" s="346"/>
      <c r="C339" s="346"/>
      <c r="D339" s="346"/>
      <c r="E339" s="346"/>
      <c r="F339" s="346"/>
      <c r="G339" s="346"/>
      <c r="H339" s="346"/>
      <c r="I339" s="346"/>
      <c r="J339" s="346"/>
      <c r="K339" s="346"/>
      <c r="L339" s="346"/>
      <c r="M339" s="346"/>
      <c r="N339" s="346"/>
      <c r="O339" s="346"/>
      <c r="P339" s="346"/>
      <c r="Q339" s="346"/>
      <c r="R339" s="346"/>
      <c r="S339" s="346"/>
      <c r="T339" s="346"/>
      <c r="U339" s="346"/>
      <c r="V339" s="346"/>
      <c r="W339" s="34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c r="AS339" s="346"/>
      <c r="AT339" s="346"/>
      <c r="AU339" s="346"/>
      <c r="AV339" s="346"/>
      <c r="AW339" s="346"/>
      <c r="AX339" s="346"/>
      <c r="AY339" s="346"/>
      <c r="AZ339" s="346"/>
      <c r="BA339" s="346"/>
      <c r="BB339" s="346"/>
      <c r="BC339" s="346"/>
      <c r="BD339" s="346"/>
      <c r="BE339" s="346"/>
      <c r="BF339" s="346"/>
      <c r="BG339" s="346"/>
      <c r="BH339" s="346"/>
      <c r="BI339" s="346"/>
      <c r="BJ339" s="346"/>
      <c r="BK339" s="346"/>
      <c r="BL339" s="346"/>
      <c r="BM339" s="346"/>
      <c r="BN339" s="346"/>
      <c r="BO339" s="346"/>
      <c r="BP339" s="346"/>
      <c r="BQ339" s="346"/>
    </row>
    <row r="340" ht="15.75" customHeight="1">
      <c r="A340" s="346"/>
      <c r="B340" s="346"/>
      <c r="C340" s="346"/>
      <c r="D340" s="346"/>
      <c r="E340" s="346"/>
      <c r="F340" s="346"/>
      <c r="G340" s="346"/>
      <c r="H340" s="346"/>
      <c r="I340" s="346"/>
      <c r="J340" s="346"/>
      <c r="K340" s="346"/>
      <c r="L340" s="346"/>
      <c r="M340" s="346"/>
      <c r="N340" s="346"/>
      <c r="O340" s="346"/>
      <c r="P340" s="346"/>
      <c r="Q340" s="346"/>
      <c r="R340" s="346"/>
      <c r="S340" s="346"/>
      <c r="T340" s="346"/>
      <c r="U340" s="346"/>
      <c r="V340" s="346"/>
      <c r="W340" s="34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c r="AS340" s="346"/>
      <c r="AT340" s="346"/>
      <c r="AU340" s="346"/>
      <c r="AV340" s="346"/>
      <c r="AW340" s="346"/>
      <c r="AX340" s="346"/>
      <c r="AY340" s="346"/>
      <c r="AZ340" s="346"/>
      <c r="BA340" s="346"/>
      <c r="BB340" s="346"/>
      <c r="BC340" s="346"/>
      <c r="BD340" s="346"/>
      <c r="BE340" s="346"/>
      <c r="BF340" s="346"/>
      <c r="BG340" s="346"/>
      <c r="BH340" s="346"/>
      <c r="BI340" s="346"/>
      <c r="BJ340" s="346"/>
      <c r="BK340" s="346"/>
      <c r="BL340" s="346"/>
      <c r="BM340" s="346"/>
      <c r="BN340" s="346"/>
      <c r="BO340" s="346"/>
      <c r="BP340" s="346"/>
      <c r="BQ340" s="346"/>
    </row>
    <row r="341" ht="15.75" customHeight="1">
      <c r="A341" s="346"/>
      <c r="B341" s="346"/>
      <c r="C341" s="346"/>
      <c r="D341" s="346"/>
      <c r="E341" s="346"/>
      <c r="F341" s="346"/>
      <c r="G341" s="346"/>
      <c r="H341" s="346"/>
      <c r="I341" s="346"/>
      <c r="J341" s="346"/>
      <c r="K341" s="346"/>
      <c r="L341" s="346"/>
      <c r="M341" s="346"/>
      <c r="N341" s="346"/>
      <c r="O341" s="346"/>
      <c r="P341" s="346"/>
      <c r="Q341" s="346"/>
      <c r="R341" s="346"/>
      <c r="S341" s="346"/>
      <c r="T341" s="346"/>
      <c r="U341" s="346"/>
      <c r="V341" s="346"/>
      <c r="W341" s="34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c r="AS341" s="346"/>
      <c r="AT341" s="346"/>
      <c r="AU341" s="346"/>
      <c r="AV341" s="346"/>
      <c r="AW341" s="346"/>
      <c r="AX341" s="346"/>
      <c r="AY341" s="346"/>
      <c r="AZ341" s="346"/>
      <c r="BA341" s="346"/>
      <c r="BB341" s="346"/>
      <c r="BC341" s="346"/>
      <c r="BD341" s="346"/>
      <c r="BE341" s="346"/>
      <c r="BF341" s="346"/>
      <c r="BG341" s="346"/>
      <c r="BH341" s="346"/>
      <c r="BI341" s="346"/>
      <c r="BJ341" s="346"/>
      <c r="BK341" s="346"/>
      <c r="BL341" s="346"/>
      <c r="BM341" s="346"/>
      <c r="BN341" s="346"/>
      <c r="BO341" s="346"/>
      <c r="BP341" s="346"/>
      <c r="BQ341" s="346"/>
    </row>
    <row r="342" ht="15.75" customHeight="1">
      <c r="A342" s="346"/>
      <c r="B342" s="346"/>
      <c r="C342" s="346"/>
      <c r="D342" s="346"/>
      <c r="E342" s="346"/>
      <c r="F342" s="346"/>
      <c r="G342" s="346"/>
      <c r="H342" s="346"/>
      <c r="I342" s="346"/>
      <c r="J342" s="346"/>
      <c r="K342" s="346"/>
      <c r="L342" s="346"/>
      <c r="M342" s="346"/>
      <c r="N342" s="346"/>
      <c r="O342" s="346"/>
      <c r="P342" s="346"/>
      <c r="Q342" s="346"/>
      <c r="R342" s="346"/>
      <c r="S342" s="346"/>
      <c r="T342" s="346"/>
      <c r="U342" s="346"/>
      <c r="V342" s="346"/>
      <c r="W342" s="34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c r="AS342" s="346"/>
      <c r="AT342" s="346"/>
      <c r="AU342" s="346"/>
      <c r="AV342" s="346"/>
      <c r="AW342" s="346"/>
      <c r="AX342" s="346"/>
      <c r="AY342" s="346"/>
      <c r="AZ342" s="346"/>
      <c r="BA342" s="346"/>
      <c r="BB342" s="346"/>
      <c r="BC342" s="346"/>
      <c r="BD342" s="346"/>
      <c r="BE342" s="346"/>
      <c r="BF342" s="346"/>
      <c r="BG342" s="346"/>
      <c r="BH342" s="346"/>
      <c r="BI342" s="346"/>
      <c r="BJ342" s="346"/>
      <c r="BK342" s="346"/>
      <c r="BL342" s="346"/>
      <c r="BM342" s="346"/>
      <c r="BN342" s="346"/>
      <c r="BO342" s="346"/>
      <c r="BP342" s="346"/>
      <c r="BQ342" s="346"/>
    </row>
    <row r="343" ht="15.75" customHeight="1">
      <c r="A343" s="346"/>
      <c r="B343" s="346"/>
      <c r="C343" s="346"/>
      <c r="D343" s="346"/>
      <c r="E343" s="346"/>
      <c r="F343" s="346"/>
      <c r="G343" s="346"/>
      <c r="H343" s="346"/>
      <c r="I343" s="346"/>
      <c r="J343" s="346"/>
      <c r="K343" s="346"/>
      <c r="L343" s="346"/>
      <c r="M343" s="346"/>
      <c r="N343" s="346"/>
      <c r="O343" s="346"/>
      <c r="P343" s="346"/>
      <c r="Q343" s="346"/>
      <c r="R343" s="346"/>
      <c r="S343" s="346"/>
      <c r="T343" s="346"/>
      <c r="U343" s="346"/>
      <c r="V343" s="346"/>
      <c r="W343" s="34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c r="AS343" s="346"/>
      <c r="AT343" s="346"/>
      <c r="AU343" s="346"/>
      <c r="AV343" s="346"/>
      <c r="AW343" s="346"/>
      <c r="AX343" s="346"/>
      <c r="AY343" s="346"/>
      <c r="AZ343" s="346"/>
      <c r="BA343" s="346"/>
      <c r="BB343" s="346"/>
      <c r="BC343" s="346"/>
      <c r="BD343" s="346"/>
      <c r="BE343" s="346"/>
      <c r="BF343" s="346"/>
      <c r="BG343" s="346"/>
      <c r="BH343" s="346"/>
      <c r="BI343" s="346"/>
      <c r="BJ343" s="346"/>
      <c r="BK343" s="346"/>
      <c r="BL343" s="346"/>
      <c r="BM343" s="346"/>
      <c r="BN343" s="346"/>
      <c r="BO343" s="346"/>
      <c r="BP343" s="346"/>
      <c r="BQ343" s="346"/>
    </row>
    <row r="344" ht="15.75" customHeight="1">
      <c r="A344" s="346"/>
      <c r="B344" s="346"/>
      <c r="C344" s="346"/>
      <c r="D344" s="346"/>
      <c r="E344" s="346"/>
      <c r="F344" s="346"/>
      <c r="G344" s="346"/>
      <c r="H344" s="346"/>
      <c r="I344" s="346"/>
      <c r="J344" s="346"/>
      <c r="K344" s="346"/>
      <c r="L344" s="346"/>
      <c r="M344" s="346"/>
      <c r="N344" s="346"/>
      <c r="O344" s="346"/>
      <c r="P344" s="346"/>
      <c r="Q344" s="346"/>
      <c r="R344" s="346"/>
      <c r="S344" s="346"/>
      <c r="T344" s="346"/>
      <c r="U344" s="346"/>
      <c r="V344" s="346"/>
      <c r="W344" s="34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c r="AS344" s="346"/>
      <c r="AT344" s="346"/>
      <c r="AU344" s="346"/>
      <c r="AV344" s="346"/>
      <c r="AW344" s="346"/>
      <c r="AX344" s="346"/>
      <c r="AY344" s="346"/>
      <c r="AZ344" s="346"/>
      <c r="BA344" s="346"/>
      <c r="BB344" s="346"/>
      <c r="BC344" s="346"/>
      <c r="BD344" s="346"/>
      <c r="BE344" s="346"/>
      <c r="BF344" s="346"/>
      <c r="BG344" s="346"/>
      <c r="BH344" s="346"/>
      <c r="BI344" s="346"/>
      <c r="BJ344" s="346"/>
      <c r="BK344" s="346"/>
      <c r="BL344" s="346"/>
      <c r="BM344" s="346"/>
      <c r="BN344" s="346"/>
      <c r="BO344" s="346"/>
      <c r="BP344" s="346"/>
      <c r="BQ344" s="346"/>
    </row>
    <row r="345" ht="15.75" customHeight="1">
      <c r="A345" s="346"/>
      <c r="B345" s="346"/>
      <c r="C345" s="346"/>
      <c r="D345" s="346"/>
      <c r="E345" s="346"/>
      <c r="F345" s="346"/>
      <c r="G345" s="346"/>
      <c r="H345" s="346"/>
      <c r="I345" s="346"/>
      <c r="J345" s="346"/>
      <c r="K345" s="346"/>
      <c r="L345" s="346"/>
      <c r="M345" s="346"/>
      <c r="N345" s="346"/>
      <c r="O345" s="346"/>
      <c r="P345" s="346"/>
      <c r="Q345" s="346"/>
      <c r="R345" s="346"/>
      <c r="S345" s="346"/>
      <c r="T345" s="346"/>
      <c r="U345" s="346"/>
      <c r="V345" s="346"/>
      <c r="W345" s="34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c r="AS345" s="346"/>
      <c r="AT345" s="346"/>
      <c r="AU345" s="346"/>
      <c r="AV345" s="346"/>
      <c r="AW345" s="346"/>
      <c r="AX345" s="346"/>
      <c r="AY345" s="346"/>
      <c r="AZ345" s="346"/>
      <c r="BA345" s="346"/>
      <c r="BB345" s="346"/>
      <c r="BC345" s="346"/>
      <c r="BD345" s="346"/>
      <c r="BE345" s="346"/>
      <c r="BF345" s="346"/>
      <c r="BG345" s="346"/>
      <c r="BH345" s="346"/>
      <c r="BI345" s="346"/>
      <c r="BJ345" s="346"/>
      <c r="BK345" s="346"/>
      <c r="BL345" s="346"/>
      <c r="BM345" s="346"/>
      <c r="BN345" s="346"/>
      <c r="BO345" s="346"/>
      <c r="BP345" s="346"/>
      <c r="BQ345" s="346"/>
    </row>
    <row r="346" ht="15.75" customHeight="1">
      <c r="A346" s="346"/>
      <c r="B346" s="346"/>
      <c r="C346" s="346"/>
      <c r="D346" s="346"/>
      <c r="E346" s="346"/>
      <c r="F346" s="346"/>
      <c r="G346" s="346"/>
      <c r="H346" s="346"/>
      <c r="I346" s="346"/>
      <c r="J346" s="346"/>
      <c r="K346" s="346"/>
      <c r="L346" s="346"/>
      <c r="M346" s="346"/>
      <c r="N346" s="346"/>
      <c r="O346" s="346"/>
      <c r="P346" s="346"/>
      <c r="Q346" s="346"/>
      <c r="R346" s="346"/>
      <c r="S346" s="346"/>
      <c r="T346" s="346"/>
      <c r="U346" s="346"/>
      <c r="V346" s="346"/>
      <c r="W346" s="34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c r="AS346" s="346"/>
      <c r="AT346" s="346"/>
      <c r="AU346" s="346"/>
      <c r="AV346" s="346"/>
      <c r="AW346" s="346"/>
      <c r="AX346" s="346"/>
      <c r="AY346" s="346"/>
      <c r="AZ346" s="346"/>
      <c r="BA346" s="346"/>
      <c r="BB346" s="346"/>
      <c r="BC346" s="346"/>
      <c r="BD346" s="346"/>
      <c r="BE346" s="346"/>
      <c r="BF346" s="346"/>
      <c r="BG346" s="346"/>
      <c r="BH346" s="346"/>
      <c r="BI346" s="346"/>
      <c r="BJ346" s="346"/>
      <c r="BK346" s="346"/>
      <c r="BL346" s="346"/>
      <c r="BM346" s="346"/>
      <c r="BN346" s="346"/>
      <c r="BO346" s="346"/>
      <c r="BP346" s="346"/>
      <c r="BQ346" s="346"/>
    </row>
    <row r="347" ht="15.75" customHeight="1">
      <c r="A347" s="346"/>
      <c r="B347" s="346"/>
      <c r="C347" s="346"/>
      <c r="D347" s="346"/>
      <c r="E347" s="346"/>
      <c r="F347" s="346"/>
      <c r="G347" s="346"/>
      <c r="H347" s="346"/>
      <c r="I347" s="346"/>
      <c r="J347" s="346"/>
      <c r="K347" s="346"/>
      <c r="L347" s="346"/>
      <c r="M347" s="346"/>
      <c r="N347" s="346"/>
      <c r="O347" s="346"/>
      <c r="P347" s="346"/>
      <c r="Q347" s="346"/>
      <c r="R347" s="346"/>
      <c r="S347" s="346"/>
      <c r="T347" s="346"/>
      <c r="U347" s="346"/>
      <c r="V347" s="346"/>
      <c r="W347" s="34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c r="AS347" s="346"/>
      <c r="AT347" s="346"/>
      <c r="AU347" s="346"/>
      <c r="AV347" s="346"/>
      <c r="AW347" s="346"/>
      <c r="AX347" s="346"/>
      <c r="AY347" s="346"/>
      <c r="AZ347" s="346"/>
      <c r="BA347" s="346"/>
      <c r="BB347" s="346"/>
      <c r="BC347" s="346"/>
      <c r="BD347" s="346"/>
      <c r="BE347" s="346"/>
      <c r="BF347" s="346"/>
      <c r="BG347" s="346"/>
      <c r="BH347" s="346"/>
      <c r="BI347" s="346"/>
      <c r="BJ347" s="346"/>
      <c r="BK347" s="346"/>
      <c r="BL347" s="346"/>
      <c r="BM347" s="346"/>
      <c r="BN347" s="346"/>
      <c r="BO347" s="346"/>
      <c r="BP347" s="346"/>
      <c r="BQ347" s="346"/>
    </row>
    <row r="348" ht="15.75" customHeight="1">
      <c r="A348" s="346"/>
      <c r="B348" s="346"/>
      <c r="C348" s="346"/>
      <c r="D348" s="346"/>
      <c r="E348" s="346"/>
      <c r="F348" s="346"/>
      <c r="G348" s="346"/>
      <c r="H348" s="346"/>
      <c r="I348" s="346"/>
      <c r="J348" s="346"/>
      <c r="K348" s="346"/>
      <c r="L348" s="346"/>
      <c r="M348" s="346"/>
      <c r="N348" s="346"/>
      <c r="O348" s="346"/>
      <c r="P348" s="346"/>
      <c r="Q348" s="346"/>
      <c r="R348" s="346"/>
      <c r="S348" s="346"/>
      <c r="T348" s="346"/>
      <c r="U348" s="346"/>
      <c r="V348" s="346"/>
      <c r="W348" s="34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c r="AS348" s="346"/>
      <c r="AT348" s="346"/>
      <c r="AU348" s="346"/>
      <c r="AV348" s="346"/>
      <c r="AW348" s="346"/>
      <c r="AX348" s="346"/>
      <c r="AY348" s="346"/>
      <c r="AZ348" s="346"/>
      <c r="BA348" s="346"/>
      <c r="BB348" s="346"/>
      <c r="BC348" s="346"/>
      <c r="BD348" s="346"/>
      <c r="BE348" s="346"/>
      <c r="BF348" s="346"/>
      <c r="BG348" s="346"/>
      <c r="BH348" s="346"/>
      <c r="BI348" s="346"/>
      <c r="BJ348" s="346"/>
      <c r="BK348" s="346"/>
      <c r="BL348" s="346"/>
      <c r="BM348" s="346"/>
      <c r="BN348" s="346"/>
      <c r="BO348" s="346"/>
      <c r="BP348" s="346"/>
      <c r="BQ348" s="346"/>
    </row>
    <row r="349" ht="15.75" customHeight="1">
      <c r="A349" s="346"/>
      <c r="B349" s="346"/>
      <c r="C349" s="346"/>
      <c r="D349" s="346"/>
      <c r="E349" s="346"/>
      <c r="F349" s="346"/>
      <c r="G349" s="346"/>
      <c r="H349" s="346"/>
      <c r="I349" s="346"/>
      <c r="J349" s="346"/>
      <c r="K349" s="346"/>
      <c r="L349" s="346"/>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c r="AS349" s="346"/>
      <c r="AT349" s="346"/>
      <c r="AU349" s="346"/>
      <c r="AV349" s="346"/>
      <c r="AW349" s="346"/>
      <c r="AX349" s="346"/>
      <c r="AY349" s="346"/>
      <c r="AZ349" s="346"/>
      <c r="BA349" s="346"/>
      <c r="BB349" s="346"/>
      <c r="BC349" s="346"/>
      <c r="BD349" s="346"/>
      <c r="BE349" s="346"/>
      <c r="BF349" s="346"/>
      <c r="BG349" s="346"/>
      <c r="BH349" s="346"/>
      <c r="BI349" s="346"/>
      <c r="BJ349" s="346"/>
      <c r="BK349" s="346"/>
      <c r="BL349" s="346"/>
      <c r="BM349" s="346"/>
      <c r="BN349" s="346"/>
      <c r="BO349" s="346"/>
      <c r="BP349" s="346"/>
      <c r="BQ349" s="346"/>
    </row>
    <row r="350" ht="15.75" customHeight="1">
      <c r="A350" s="346"/>
      <c r="B350" s="346"/>
      <c r="C350" s="346"/>
      <c r="D350" s="346"/>
      <c r="E350" s="346"/>
      <c r="F350" s="346"/>
      <c r="G350" s="346"/>
      <c r="H350" s="346"/>
      <c r="I350" s="346"/>
      <c r="J350" s="346"/>
      <c r="K350" s="346"/>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c r="AS350" s="346"/>
      <c r="AT350" s="346"/>
      <c r="AU350" s="346"/>
      <c r="AV350" s="346"/>
      <c r="AW350" s="346"/>
      <c r="AX350" s="346"/>
      <c r="AY350" s="346"/>
      <c r="AZ350" s="346"/>
      <c r="BA350" s="346"/>
      <c r="BB350" s="346"/>
      <c r="BC350" s="346"/>
      <c r="BD350" s="346"/>
      <c r="BE350" s="346"/>
      <c r="BF350" s="346"/>
      <c r="BG350" s="346"/>
      <c r="BH350" s="346"/>
      <c r="BI350" s="346"/>
      <c r="BJ350" s="346"/>
      <c r="BK350" s="346"/>
      <c r="BL350" s="346"/>
      <c r="BM350" s="346"/>
      <c r="BN350" s="346"/>
      <c r="BO350" s="346"/>
      <c r="BP350" s="346"/>
      <c r="BQ350" s="346"/>
    </row>
    <row r="351" ht="15.75" customHeight="1">
      <c r="A351" s="346"/>
      <c r="B351" s="346"/>
      <c r="C351" s="346"/>
      <c r="D351" s="346"/>
      <c r="E351" s="346"/>
      <c r="F351" s="346"/>
      <c r="G351" s="346"/>
      <c r="H351" s="346"/>
      <c r="I351" s="346"/>
      <c r="J351" s="346"/>
      <c r="K351" s="346"/>
      <c r="L351" s="346"/>
      <c r="M351" s="346"/>
      <c r="N351" s="346"/>
      <c r="O351" s="346"/>
      <c r="P351" s="346"/>
      <c r="Q351" s="346"/>
      <c r="R351" s="346"/>
      <c r="S351" s="346"/>
      <c r="T351" s="346"/>
      <c r="U351" s="346"/>
      <c r="V351" s="346"/>
      <c r="W351" s="34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c r="AS351" s="346"/>
      <c r="AT351" s="346"/>
      <c r="AU351" s="346"/>
      <c r="AV351" s="346"/>
      <c r="AW351" s="346"/>
      <c r="AX351" s="346"/>
      <c r="AY351" s="346"/>
      <c r="AZ351" s="346"/>
      <c r="BA351" s="346"/>
      <c r="BB351" s="346"/>
      <c r="BC351" s="346"/>
      <c r="BD351" s="346"/>
      <c r="BE351" s="346"/>
      <c r="BF351" s="346"/>
      <c r="BG351" s="346"/>
      <c r="BH351" s="346"/>
      <c r="BI351" s="346"/>
      <c r="BJ351" s="346"/>
      <c r="BK351" s="346"/>
      <c r="BL351" s="346"/>
      <c r="BM351" s="346"/>
      <c r="BN351" s="346"/>
      <c r="BO351" s="346"/>
      <c r="BP351" s="346"/>
      <c r="BQ351" s="346"/>
    </row>
    <row r="352" ht="15.75" customHeight="1">
      <c r="A352" s="346"/>
      <c r="B352" s="346"/>
      <c r="C352" s="346"/>
      <c r="D352" s="346"/>
      <c r="E352" s="346"/>
      <c r="F352" s="346"/>
      <c r="G352" s="346"/>
      <c r="H352" s="346"/>
      <c r="I352" s="346"/>
      <c r="J352" s="346"/>
      <c r="K352" s="346"/>
      <c r="L352" s="346"/>
      <c r="M352" s="346"/>
      <c r="N352" s="346"/>
      <c r="O352" s="346"/>
      <c r="P352" s="346"/>
      <c r="Q352" s="346"/>
      <c r="R352" s="346"/>
      <c r="S352" s="346"/>
      <c r="T352" s="346"/>
      <c r="U352" s="346"/>
      <c r="V352" s="346"/>
      <c r="W352" s="34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c r="AS352" s="346"/>
      <c r="AT352" s="346"/>
      <c r="AU352" s="346"/>
      <c r="AV352" s="346"/>
      <c r="AW352" s="346"/>
      <c r="AX352" s="346"/>
      <c r="AY352" s="346"/>
      <c r="AZ352" s="346"/>
      <c r="BA352" s="346"/>
      <c r="BB352" s="346"/>
      <c r="BC352" s="346"/>
      <c r="BD352" s="346"/>
      <c r="BE352" s="346"/>
      <c r="BF352" s="346"/>
      <c r="BG352" s="346"/>
      <c r="BH352" s="346"/>
      <c r="BI352" s="346"/>
      <c r="BJ352" s="346"/>
      <c r="BK352" s="346"/>
      <c r="BL352" s="346"/>
      <c r="BM352" s="346"/>
      <c r="BN352" s="346"/>
      <c r="BO352" s="346"/>
      <c r="BP352" s="346"/>
      <c r="BQ352" s="346"/>
    </row>
    <row r="353" ht="15.75" customHeight="1">
      <c r="A353" s="346"/>
      <c r="B353" s="346"/>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c r="AS353" s="346"/>
      <c r="AT353" s="346"/>
      <c r="AU353" s="346"/>
      <c r="AV353" s="346"/>
      <c r="AW353" s="346"/>
      <c r="AX353" s="346"/>
      <c r="AY353" s="346"/>
      <c r="AZ353" s="346"/>
      <c r="BA353" s="346"/>
      <c r="BB353" s="346"/>
      <c r="BC353" s="346"/>
      <c r="BD353" s="346"/>
      <c r="BE353" s="346"/>
      <c r="BF353" s="346"/>
      <c r="BG353" s="346"/>
      <c r="BH353" s="346"/>
      <c r="BI353" s="346"/>
      <c r="BJ353" s="346"/>
      <c r="BK353" s="346"/>
      <c r="BL353" s="346"/>
      <c r="BM353" s="346"/>
      <c r="BN353" s="346"/>
      <c r="BO353" s="346"/>
      <c r="BP353" s="346"/>
      <c r="BQ353" s="346"/>
    </row>
    <row r="354" ht="15.75" customHeight="1">
      <c r="A354" s="346"/>
      <c r="B354" s="346"/>
      <c r="C354" s="346"/>
      <c r="D354" s="346"/>
      <c r="E354" s="346"/>
      <c r="F354" s="346"/>
      <c r="G354" s="346"/>
      <c r="H354" s="346"/>
      <c r="I354" s="346"/>
      <c r="J354" s="346"/>
      <c r="K354" s="346"/>
      <c r="L354" s="346"/>
      <c r="M354" s="346"/>
      <c r="N354" s="346"/>
      <c r="O354" s="346"/>
      <c r="P354" s="346"/>
      <c r="Q354" s="346"/>
      <c r="R354" s="346"/>
      <c r="S354" s="346"/>
      <c r="T354" s="346"/>
      <c r="U354" s="346"/>
      <c r="V354" s="346"/>
      <c r="W354" s="34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c r="AS354" s="346"/>
      <c r="AT354" s="346"/>
      <c r="AU354" s="346"/>
      <c r="AV354" s="346"/>
      <c r="AW354" s="346"/>
      <c r="AX354" s="346"/>
      <c r="AY354" s="346"/>
      <c r="AZ354" s="346"/>
      <c r="BA354" s="346"/>
      <c r="BB354" s="346"/>
      <c r="BC354" s="346"/>
      <c r="BD354" s="346"/>
      <c r="BE354" s="346"/>
      <c r="BF354" s="346"/>
      <c r="BG354" s="346"/>
      <c r="BH354" s="346"/>
      <c r="BI354" s="346"/>
      <c r="BJ354" s="346"/>
      <c r="BK354" s="346"/>
      <c r="BL354" s="346"/>
      <c r="BM354" s="346"/>
      <c r="BN354" s="346"/>
      <c r="BO354" s="346"/>
      <c r="BP354" s="346"/>
      <c r="BQ354" s="346"/>
    </row>
    <row r="355" ht="15.75" customHeight="1">
      <c r="A355" s="346"/>
      <c r="B355" s="346"/>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c r="AS355" s="346"/>
      <c r="AT355" s="346"/>
      <c r="AU355" s="346"/>
      <c r="AV355" s="346"/>
      <c r="AW355" s="346"/>
      <c r="AX355" s="346"/>
      <c r="AY355" s="346"/>
      <c r="AZ355" s="346"/>
      <c r="BA355" s="346"/>
      <c r="BB355" s="346"/>
      <c r="BC355" s="346"/>
      <c r="BD355" s="346"/>
      <c r="BE355" s="346"/>
      <c r="BF355" s="346"/>
      <c r="BG355" s="346"/>
      <c r="BH355" s="346"/>
      <c r="BI355" s="346"/>
      <c r="BJ355" s="346"/>
      <c r="BK355" s="346"/>
      <c r="BL355" s="346"/>
      <c r="BM355" s="346"/>
      <c r="BN355" s="346"/>
      <c r="BO355" s="346"/>
      <c r="BP355" s="346"/>
      <c r="BQ355" s="346"/>
    </row>
    <row r="356" ht="15.75" customHeight="1">
      <c r="A356" s="346"/>
      <c r="B356" s="346"/>
      <c r="C356" s="346"/>
      <c r="D356" s="346"/>
      <c r="E356" s="346"/>
      <c r="F356" s="346"/>
      <c r="G356" s="346"/>
      <c r="H356" s="346"/>
      <c r="I356" s="346"/>
      <c r="J356" s="346"/>
      <c r="K356" s="346"/>
      <c r="L356" s="346"/>
      <c r="M356" s="346"/>
      <c r="N356" s="346"/>
      <c r="O356" s="346"/>
      <c r="P356" s="346"/>
      <c r="Q356" s="346"/>
      <c r="R356" s="346"/>
      <c r="S356" s="346"/>
      <c r="T356" s="346"/>
      <c r="U356" s="346"/>
      <c r="V356" s="346"/>
      <c r="W356" s="34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c r="AS356" s="346"/>
      <c r="AT356" s="346"/>
      <c r="AU356" s="346"/>
      <c r="AV356" s="346"/>
      <c r="AW356" s="346"/>
      <c r="AX356" s="346"/>
      <c r="AY356" s="346"/>
      <c r="AZ356" s="346"/>
      <c r="BA356" s="346"/>
      <c r="BB356" s="346"/>
      <c r="BC356" s="346"/>
      <c r="BD356" s="346"/>
      <c r="BE356" s="346"/>
      <c r="BF356" s="346"/>
      <c r="BG356" s="346"/>
      <c r="BH356" s="346"/>
      <c r="BI356" s="346"/>
      <c r="BJ356" s="346"/>
      <c r="BK356" s="346"/>
      <c r="BL356" s="346"/>
      <c r="BM356" s="346"/>
      <c r="BN356" s="346"/>
      <c r="BO356" s="346"/>
      <c r="BP356" s="346"/>
      <c r="BQ356" s="346"/>
    </row>
    <row r="357" ht="15.75" customHeight="1">
      <c r="A357" s="346"/>
      <c r="B357" s="346"/>
      <c r="C357" s="346"/>
      <c r="D357" s="346"/>
      <c r="E357" s="346"/>
      <c r="F357" s="346"/>
      <c r="G357" s="346"/>
      <c r="H357" s="346"/>
      <c r="I357" s="346"/>
      <c r="J357" s="346"/>
      <c r="K357" s="346"/>
      <c r="L357" s="346"/>
      <c r="M357" s="346"/>
      <c r="N357" s="346"/>
      <c r="O357" s="346"/>
      <c r="P357" s="346"/>
      <c r="Q357" s="346"/>
      <c r="R357" s="346"/>
      <c r="S357" s="346"/>
      <c r="T357" s="346"/>
      <c r="U357" s="346"/>
      <c r="V357" s="346"/>
      <c r="W357" s="34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c r="AS357" s="346"/>
      <c r="AT357" s="346"/>
      <c r="AU357" s="346"/>
      <c r="AV357" s="346"/>
      <c r="AW357" s="346"/>
      <c r="AX357" s="346"/>
      <c r="AY357" s="346"/>
      <c r="AZ357" s="346"/>
      <c r="BA357" s="346"/>
      <c r="BB357" s="346"/>
      <c r="BC357" s="346"/>
      <c r="BD357" s="346"/>
      <c r="BE357" s="346"/>
      <c r="BF357" s="346"/>
      <c r="BG357" s="346"/>
      <c r="BH357" s="346"/>
      <c r="BI357" s="346"/>
      <c r="BJ357" s="346"/>
      <c r="BK357" s="346"/>
      <c r="BL357" s="346"/>
      <c r="BM357" s="346"/>
      <c r="BN357" s="346"/>
      <c r="BO357" s="346"/>
      <c r="BP357" s="346"/>
      <c r="BQ357" s="346"/>
    </row>
    <row r="358" ht="15.75" customHeight="1">
      <c r="A358" s="346"/>
      <c r="B358" s="346"/>
      <c r="C358" s="346"/>
      <c r="D358" s="346"/>
      <c r="E358" s="346"/>
      <c r="F358" s="346"/>
      <c r="G358" s="346"/>
      <c r="H358" s="346"/>
      <c r="I358" s="346"/>
      <c r="J358" s="346"/>
      <c r="K358" s="346"/>
      <c r="L358" s="346"/>
      <c r="M358" s="346"/>
      <c r="N358" s="346"/>
      <c r="O358" s="346"/>
      <c r="P358" s="346"/>
      <c r="Q358" s="346"/>
      <c r="R358" s="346"/>
      <c r="S358" s="346"/>
      <c r="T358" s="346"/>
      <c r="U358" s="346"/>
      <c r="V358" s="346"/>
      <c r="W358" s="34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c r="AS358" s="346"/>
      <c r="AT358" s="346"/>
      <c r="AU358" s="346"/>
      <c r="AV358" s="346"/>
      <c r="AW358" s="346"/>
      <c r="AX358" s="346"/>
      <c r="AY358" s="346"/>
      <c r="AZ358" s="346"/>
      <c r="BA358" s="346"/>
      <c r="BB358" s="346"/>
      <c r="BC358" s="346"/>
      <c r="BD358" s="346"/>
      <c r="BE358" s="346"/>
      <c r="BF358" s="346"/>
      <c r="BG358" s="346"/>
      <c r="BH358" s="346"/>
      <c r="BI358" s="346"/>
      <c r="BJ358" s="346"/>
      <c r="BK358" s="346"/>
      <c r="BL358" s="346"/>
      <c r="BM358" s="346"/>
      <c r="BN358" s="346"/>
      <c r="BO358" s="346"/>
      <c r="BP358" s="346"/>
      <c r="BQ358" s="346"/>
    </row>
    <row r="359" ht="15.75" customHeight="1">
      <c r="A359" s="346"/>
      <c r="B359" s="346"/>
      <c r="C359" s="346"/>
      <c r="D359" s="346"/>
      <c r="E359" s="346"/>
      <c r="F359" s="346"/>
      <c r="G359" s="346"/>
      <c r="H359" s="346"/>
      <c r="I359" s="346"/>
      <c r="J359" s="346"/>
      <c r="K359" s="346"/>
      <c r="L359" s="346"/>
      <c r="M359" s="346"/>
      <c r="N359" s="346"/>
      <c r="O359" s="346"/>
      <c r="P359" s="346"/>
      <c r="Q359" s="346"/>
      <c r="R359" s="346"/>
      <c r="S359" s="346"/>
      <c r="T359" s="346"/>
      <c r="U359" s="346"/>
      <c r="V359" s="346"/>
      <c r="W359" s="34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c r="AS359" s="346"/>
      <c r="AT359" s="346"/>
      <c r="AU359" s="346"/>
      <c r="AV359" s="346"/>
      <c r="AW359" s="346"/>
      <c r="AX359" s="346"/>
      <c r="AY359" s="346"/>
      <c r="AZ359" s="346"/>
      <c r="BA359" s="346"/>
      <c r="BB359" s="346"/>
      <c r="BC359" s="346"/>
      <c r="BD359" s="346"/>
      <c r="BE359" s="346"/>
      <c r="BF359" s="346"/>
      <c r="BG359" s="346"/>
      <c r="BH359" s="346"/>
      <c r="BI359" s="346"/>
      <c r="BJ359" s="346"/>
      <c r="BK359" s="346"/>
      <c r="BL359" s="346"/>
      <c r="BM359" s="346"/>
      <c r="BN359" s="346"/>
      <c r="BO359" s="346"/>
      <c r="BP359" s="346"/>
      <c r="BQ359" s="346"/>
    </row>
    <row r="360" ht="15.75" customHeight="1">
      <c r="A360" s="346"/>
      <c r="B360" s="346"/>
      <c r="C360" s="346"/>
      <c r="D360" s="346"/>
      <c r="E360" s="346"/>
      <c r="F360" s="346"/>
      <c r="G360" s="346"/>
      <c r="H360" s="346"/>
      <c r="I360" s="346"/>
      <c r="J360" s="346"/>
      <c r="K360" s="346"/>
      <c r="L360" s="346"/>
      <c r="M360" s="346"/>
      <c r="N360" s="346"/>
      <c r="O360" s="346"/>
      <c r="P360" s="346"/>
      <c r="Q360" s="346"/>
      <c r="R360" s="346"/>
      <c r="S360" s="346"/>
      <c r="T360" s="346"/>
      <c r="U360" s="346"/>
      <c r="V360" s="346"/>
      <c r="W360" s="346"/>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c r="AS360" s="346"/>
      <c r="AT360" s="346"/>
      <c r="AU360" s="346"/>
      <c r="AV360" s="346"/>
      <c r="AW360" s="346"/>
      <c r="AX360" s="346"/>
      <c r="AY360" s="346"/>
      <c r="AZ360" s="346"/>
      <c r="BA360" s="346"/>
      <c r="BB360" s="346"/>
      <c r="BC360" s="346"/>
      <c r="BD360" s="346"/>
      <c r="BE360" s="346"/>
      <c r="BF360" s="346"/>
      <c r="BG360" s="346"/>
      <c r="BH360" s="346"/>
      <c r="BI360" s="346"/>
      <c r="BJ360" s="346"/>
      <c r="BK360" s="346"/>
      <c r="BL360" s="346"/>
      <c r="BM360" s="346"/>
      <c r="BN360" s="346"/>
      <c r="BO360" s="346"/>
      <c r="BP360" s="346"/>
      <c r="BQ360" s="346"/>
    </row>
    <row r="361" ht="15.75" customHeight="1">
      <c r="A361" s="346"/>
      <c r="B361" s="346"/>
      <c r="C361" s="346"/>
      <c r="D361" s="346"/>
      <c r="E361" s="346"/>
      <c r="F361" s="346"/>
      <c r="G361" s="346"/>
      <c r="H361" s="346"/>
      <c r="I361" s="346"/>
      <c r="J361" s="346"/>
      <c r="K361" s="346"/>
      <c r="L361" s="346"/>
      <c r="M361" s="346"/>
      <c r="N361" s="346"/>
      <c r="O361" s="346"/>
      <c r="P361" s="346"/>
      <c r="Q361" s="346"/>
      <c r="R361" s="346"/>
      <c r="S361" s="346"/>
      <c r="T361" s="346"/>
      <c r="U361" s="346"/>
      <c r="V361" s="346"/>
      <c r="W361" s="346"/>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c r="AS361" s="346"/>
      <c r="AT361" s="346"/>
      <c r="AU361" s="346"/>
      <c r="AV361" s="346"/>
      <c r="AW361" s="346"/>
      <c r="AX361" s="346"/>
      <c r="AY361" s="346"/>
      <c r="AZ361" s="346"/>
      <c r="BA361" s="346"/>
      <c r="BB361" s="346"/>
      <c r="BC361" s="346"/>
      <c r="BD361" s="346"/>
      <c r="BE361" s="346"/>
      <c r="BF361" s="346"/>
      <c r="BG361" s="346"/>
      <c r="BH361" s="346"/>
      <c r="BI361" s="346"/>
      <c r="BJ361" s="346"/>
      <c r="BK361" s="346"/>
      <c r="BL361" s="346"/>
      <c r="BM361" s="346"/>
      <c r="BN361" s="346"/>
      <c r="BO361" s="346"/>
      <c r="BP361" s="346"/>
      <c r="BQ361" s="346"/>
    </row>
    <row r="362" ht="15.75" customHeight="1">
      <c r="A362" s="346"/>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c r="AS362" s="346"/>
      <c r="AT362" s="346"/>
      <c r="AU362" s="346"/>
      <c r="AV362" s="346"/>
      <c r="AW362" s="346"/>
      <c r="AX362" s="346"/>
      <c r="AY362" s="346"/>
      <c r="AZ362" s="346"/>
      <c r="BA362" s="346"/>
      <c r="BB362" s="346"/>
      <c r="BC362" s="346"/>
      <c r="BD362" s="346"/>
      <c r="BE362" s="346"/>
      <c r="BF362" s="346"/>
      <c r="BG362" s="346"/>
      <c r="BH362" s="346"/>
      <c r="BI362" s="346"/>
      <c r="BJ362" s="346"/>
      <c r="BK362" s="346"/>
      <c r="BL362" s="346"/>
      <c r="BM362" s="346"/>
      <c r="BN362" s="346"/>
      <c r="BO362" s="346"/>
      <c r="BP362" s="346"/>
      <c r="BQ362" s="346"/>
    </row>
    <row r="363" ht="15.75" customHeight="1">
      <c r="A363" s="346"/>
      <c r="B363" s="346"/>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c r="AS363" s="346"/>
      <c r="AT363" s="346"/>
      <c r="AU363" s="346"/>
      <c r="AV363" s="346"/>
      <c r="AW363" s="346"/>
      <c r="AX363" s="346"/>
      <c r="AY363" s="346"/>
      <c r="AZ363" s="346"/>
      <c r="BA363" s="346"/>
      <c r="BB363" s="346"/>
      <c r="BC363" s="346"/>
      <c r="BD363" s="346"/>
      <c r="BE363" s="346"/>
      <c r="BF363" s="346"/>
      <c r="BG363" s="346"/>
      <c r="BH363" s="346"/>
      <c r="BI363" s="346"/>
      <c r="BJ363" s="346"/>
      <c r="BK363" s="346"/>
      <c r="BL363" s="346"/>
      <c r="BM363" s="346"/>
      <c r="BN363" s="346"/>
      <c r="BO363" s="346"/>
      <c r="BP363" s="346"/>
      <c r="BQ363" s="346"/>
    </row>
    <row r="364" ht="15.75" customHeight="1">
      <c r="A364" s="346"/>
      <c r="B364" s="346"/>
      <c r="C364" s="346"/>
      <c r="D364" s="346"/>
      <c r="E364" s="346"/>
      <c r="F364" s="346"/>
      <c r="G364" s="346"/>
      <c r="H364" s="346"/>
      <c r="I364" s="346"/>
      <c r="J364" s="346"/>
      <c r="K364" s="346"/>
      <c r="L364" s="346"/>
      <c r="M364" s="346"/>
      <c r="N364" s="346"/>
      <c r="O364" s="346"/>
      <c r="P364" s="346"/>
      <c r="Q364" s="346"/>
      <c r="R364" s="346"/>
      <c r="S364" s="346"/>
      <c r="T364" s="346"/>
      <c r="U364" s="346"/>
      <c r="V364" s="346"/>
      <c r="W364" s="346"/>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c r="AS364" s="346"/>
      <c r="AT364" s="346"/>
      <c r="AU364" s="346"/>
      <c r="AV364" s="346"/>
      <c r="AW364" s="346"/>
      <c r="AX364" s="346"/>
      <c r="AY364" s="346"/>
      <c r="AZ364" s="346"/>
      <c r="BA364" s="346"/>
      <c r="BB364" s="346"/>
      <c r="BC364" s="346"/>
      <c r="BD364" s="346"/>
      <c r="BE364" s="346"/>
      <c r="BF364" s="346"/>
      <c r="BG364" s="346"/>
      <c r="BH364" s="346"/>
      <c r="BI364" s="346"/>
      <c r="BJ364" s="346"/>
      <c r="BK364" s="346"/>
      <c r="BL364" s="346"/>
      <c r="BM364" s="346"/>
      <c r="BN364" s="346"/>
      <c r="BO364" s="346"/>
      <c r="BP364" s="346"/>
      <c r="BQ364" s="346"/>
    </row>
    <row r="365" ht="15.75" customHeight="1">
      <c r="A365" s="346"/>
      <c r="B365" s="346"/>
      <c r="C365" s="346"/>
      <c r="D365" s="346"/>
      <c r="E365" s="346"/>
      <c r="F365" s="346"/>
      <c r="G365" s="346"/>
      <c r="H365" s="346"/>
      <c r="I365" s="346"/>
      <c r="J365" s="346"/>
      <c r="K365" s="346"/>
      <c r="L365" s="346"/>
      <c r="M365" s="346"/>
      <c r="N365" s="346"/>
      <c r="O365" s="346"/>
      <c r="P365" s="346"/>
      <c r="Q365" s="346"/>
      <c r="R365" s="346"/>
      <c r="S365" s="346"/>
      <c r="T365" s="346"/>
      <c r="U365" s="346"/>
      <c r="V365" s="346"/>
      <c r="W365" s="346"/>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c r="AS365" s="346"/>
      <c r="AT365" s="346"/>
      <c r="AU365" s="346"/>
      <c r="AV365" s="346"/>
      <c r="AW365" s="346"/>
      <c r="AX365" s="346"/>
      <c r="AY365" s="346"/>
      <c r="AZ365" s="346"/>
      <c r="BA365" s="346"/>
      <c r="BB365" s="346"/>
      <c r="BC365" s="346"/>
      <c r="BD365" s="346"/>
      <c r="BE365" s="346"/>
      <c r="BF365" s="346"/>
      <c r="BG365" s="346"/>
      <c r="BH365" s="346"/>
      <c r="BI365" s="346"/>
      <c r="BJ365" s="346"/>
      <c r="BK365" s="346"/>
      <c r="BL365" s="346"/>
      <c r="BM365" s="346"/>
      <c r="BN365" s="346"/>
      <c r="BO365" s="346"/>
      <c r="BP365" s="346"/>
      <c r="BQ365" s="346"/>
    </row>
    <row r="366" ht="15.75" customHeight="1">
      <c r="A366" s="346"/>
      <c r="B366" s="346"/>
      <c r="C366" s="346"/>
      <c r="D366" s="346"/>
      <c r="E366" s="346"/>
      <c r="F366" s="346"/>
      <c r="G366" s="346"/>
      <c r="H366" s="346"/>
      <c r="I366" s="346"/>
      <c r="J366" s="346"/>
      <c r="K366" s="346"/>
      <c r="L366" s="346"/>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c r="AS366" s="346"/>
      <c r="AT366" s="346"/>
      <c r="AU366" s="346"/>
      <c r="AV366" s="346"/>
      <c r="AW366" s="346"/>
      <c r="AX366" s="346"/>
      <c r="AY366" s="346"/>
      <c r="AZ366" s="346"/>
      <c r="BA366" s="346"/>
      <c r="BB366" s="346"/>
      <c r="BC366" s="346"/>
      <c r="BD366" s="346"/>
      <c r="BE366" s="346"/>
      <c r="BF366" s="346"/>
      <c r="BG366" s="346"/>
      <c r="BH366" s="346"/>
      <c r="BI366" s="346"/>
      <c r="BJ366" s="346"/>
      <c r="BK366" s="346"/>
      <c r="BL366" s="346"/>
      <c r="BM366" s="346"/>
      <c r="BN366" s="346"/>
      <c r="BO366" s="346"/>
      <c r="BP366" s="346"/>
      <c r="BQ366" s="346"/>
    </row>
    <row r="367" ht="15.75" customHeight="1">
      <c r="A367" s="346"/>
      <c r="B367" s="346"/>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c r="AS367" s="346"/>
      <c r="AT367" s="346"/>
      <c r="AU367" s="346"/>
      <c r="AV367" s="346"/>
      <c r="AW367" s="346"/>
      <c r="AX367" s="346"/>
      <c r="AY367" s="346"/>
      <c r="AZ367" s="346"/>
      <c r="BA367" s="346"/>
      <c r="BB367" s="346"/>
      <c r="BC367" s="346"/>
      <c r="BD367" s="346"/>
      <c r="BE367" s="346"/>
      <c r="BF367" s="346"/>
      <c r="BG367" s="346"/>
      <c r="BH367" s="346"/>
      <c r="BI367" s="346"/>
      <c r="BJ367" s="346"/>
      <c r="BK367" s="346"/>
      <c r="BL367" s="346"/>
      <c r="BM367" s="346"/>
      <c r="BN367" s="346"/>
      <c r="BO367" s="346"/>
      <c r="BP367" s="346"/>
      <c r="BQ367" s="346"/>
    </row>
    <row r="368" ht="15.75" customHeight="1">
      <c r="A368" s="346"/>
      <c r="B368" s="346"/>
      <c r="C368" s="346"/>
      <c r="D368" s="346"/>
      <c r="E368" s="346"/>
      <c r="F368" s="346"/>
      <c r="G368" s="346"/>
      <c r="H368" s="346"/>
      <c r="I368" s="346"/>
      <c r="J368" s="346"/>
      <c r="K368" s="346"/>
      <c r="L368" s="346"/>
      <c r="M368" s="346"/>
      <c r="N368" s="346"/>
      <c r="O368" s="346"/>
      <c r="P368" s="346"/>
      <c r="Q368" s="346"/>
      <c r="R368" s="346"/>
      <c r="S368" s="346"/>
      <c r="T368" s="346"/>
      <c r="U368" s="346"/>
      <c r="V368" s="346"/>
      <c r="W368" s="34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c r="AS368" s="346"/>
      <c r="AT368" s="346"/>
      <c r="AU368" s="346"/>
      <c r="AV368" s="346"/>
      <c r="AW368" s="346"/>
      <c r="AX368" s="346"/>
      <c r="AY368" s="346"/>
      <c r="AZ368" s="346"/>
      <c r="BA368" s="346"/>
      <c r="BB368" s="346"/>
      <c r="BC368" s="346"/>
      <c r="BD368" s="346"/>
      <c r="BE368" s="346"/>
      <c r="BF368" s="346"/>
      <c r="BG368" s="346"/>
      <c r="BH368" s="346"/>
      <c r="BI368" s="346"/>
      <c r="BJ368" s="346"/>
      <c r="BK368" s="346"/>
      <c r="BL368" s="346"/>
      <c r="BM368" s="346"/>
      <c r="BN368" s="346"/>
      <c r="BO368" s="346"/>
      <c r="BP368" s="346"/>
      <c r="BQ368" s="346"/>
    </row>
    <row r="369" ht="15.75" customHeight="1">
      <c r="A369" s="346"/>
      <c r="B369" s="346"/>
      <c r="C369" s="346"/>
      <c r="D369" s="346"/>
      <c r="E369" s="346"/>
      <c r="F369" s="346"/>
      <c r="G369" s="346"/>
      <c r="H369" s="346"/>
      <c r="I369" s="346"/>
      <c r="J369" s="346"/>
      <c r="K369" s="346"/>
      <c r="L369" s="346"/>
      <c r="M369" s="346"/>
      <c r="N369" s="346"/>
      <c r="O369" s="346"/>
      <c r="P369" s="346"/>
      <c r="Q369" s="346"/>
      <c r="R369" s="346"/>
      <c r="S369" s="346"/>
      <c r="T369" s="346"/>
      <c r="U369" s="346"/>
      <c r="V369" s="346"/>
      <c r="W369" s="34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c r="AS369" s="346"/>
      <c r="AT369" s="346"/>
      <c r="AU369" s="346"/>
      <c r="AV369" s="346"/>
      <c r="AW369" s="346"/>
      <c r="AX369" s="346"/>
      <c r="AY369" s="346"/>
      <c r="AZ369" s="346"/>
      <c r="BA369" s="346"/>
      <c r="BB369" s="346"/>
      <c r="BC369" s="346"/>
      <c r="BD369" s="346"/>
      <c r="BE369" s="346"/>
      <c r="BF369" s="346"/>
      <c r="BG369" s="346"/>
      <c r="BH369" s="346"/>
      <c r="BI369" s="346"/>
      <c r="BJ369" s="346"/>
      <c r="BK369" s="346"/>
      <c r="BL369" s="346"/>
      <c r="BM369" s="346"/>
      <c r="BN369" s="346"/>
      <c r="BO369" s="346"/>
      <c r="BP369" s="346"/>
      <c r="BQ369" s="346"/>
    </row>
    <row r="370" ht="15.75" customHeight="1">
      <c r="A370" s="346"/>
      <c r="B370" s="346"/>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c r="AS370" s="346"/>
      <c r="AT370" s="346"/>
      <c r="AU370" s="346"/>
      <c r="AV370" s="346"/>
      <c r="AW370" s="346"/>
      <c r="AX370" s="346"/>
      <c r="AY370" s="346"/>
      <c r="AZ370" s="346"/>
      <c r="BA370" s="346"/>
      <c r="BB370" s="346"/>
      <c r="BC370" s="346"/>
      <c r="BD370" s="346"/>
      <c r="BE370" s="346"/>
      <c r="BF370" s="346"/>
      <c r="BG370" s="346"/>
      <c r="BH370" s="346"/>
      <c r="BI370" s="346"/>
      <c r="BJ370" s="346"/>
      <c r="BK370" s="346"/>
      <c r="BL370" s="346"/>
      <c r="BM370" s="346"/>
      <c r="BN370" s="346"/>
      <c r="BO370" s="346"/>
      <c r="BP370" s="346"/>
      <c r="BQ370" s="346"/>
    </row>
    <row r="371" ht="15.75" customHeight="1">
      <c r="A371" s="346"/>
      <c r="B371" s="346"/>
      <c r="C371" s="346"/>
      <c r="D371" s="346"/>
      <c r="E371" s="346"/>
      <c r="F371" s="346"/>
      <c r="G371" s="346"/>
      <c r="H371" s="346"/>
      <c r="I371" s="346"/>
      <c r="J371" s="346"/>
      <c r="K371" s="346"/>
      <c r="L371" s="346"/>
      <c r="M371" s="346"/>
      <c r="N371" s="346"/>
      <c r="O371" s="346"/>
      <c r="P371" s="346"/>
      <c r="Q371" s="346"/>
      <c r="R371" s="346"/>
      <c r="S371" s="346"/>
      <c r="T371" s="346"/>
      <c r="U371" s="346"/>
      <c r="V371" s="346"/>
      <c r="W371" s="34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c r="AS371" s="346"/>
      <c r="AT371" s="346"/>
      <c r="AU371" s="346"/>
      <c r="AV371" s="346"/>
      <c r="AW371" s="346"/>
      <c r="AX371" s="346"/>
      <c r="AY371" s="346"/>
      <c r="AZ371" s="346"/>
      <c r="BA371" s="346"/>
      <c r="BB371" s="346"/>
      <c r="BC371" s="346"/>
      <c r="BD371" s="346"/>
      <c r="BE371" s="346"/>
      <c r="BF371" s="346"/>
      <c r="BG371" s="346"/>
      <c r="BH371" s="346"/>
      <c r="BI371" s="346"/>
      <c r="BJ371" s="346"/>
      <c r="BK371" s="346"/>
      <c r="BL371" s="346"/>
      <c r="BM371" s="346"/>
      <c r="BN371" s="346"/>
      <c r="BO371" s="346"/>
      <c r="BP371" s="346"/>
      <c r="BQ371" s="346"/>
    </row>
    <row r="372" ht="15.75" customHeight="1">
      <c r="A372" s="346"/>
      <c r="B372" s="346"/>
      <c r="C372" s="346"/>
      <c r="D372" s="346"/>
      <c r="E372" s="346"/>
      <c r="F372" s="346"/>
      <c r="G372" s="346"/>
      <c r="H372" s="346"/>
      <c r="I372" s="346"/>
      <c r="J372" s="346"/>
      <c r="K372" s="346"/>
      <c r="L372" s="346"/>
      <c r="M372" s="346"/>
      <c r="N372" s="346"/>
      <c r="O372" s="346"/>
      <c r="P372" s="346"/>
      <c r="Q372" s="346"/>
      <c r="R372" s="346"/>
      <c r="S372" s="346"/>
      <c r="T372" s="346"/>
      <c r="U372" s="346"/>
      <c r="V372" s="346"/>
      <c r="W372" s="34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c r="AS372" s="346"/>
      <c r="AT372" s="346"/>
      <c r="AU372" s="346"/>
      <c r="AV372" s="346"/>
      <c r="AW372" s="346"/>
      <c r="AX372" s="346"/>
      <c r="AY372" s="346"/>
      <c r="AZ372" s="346"/>
      <c r="BA372" s="346"/>
      <c r="BB372" s="346"/>
      <c r="BC372" s="346"/>
      <c r="BD372" s="346"/>
      <c r="BE372" s="346"/>
      <c r="BF372" s="346"/>
      <c r="BG372" s="346"/>
      <c r="BH372" s="346"/>
      <c r="BI372" s="346"/>
      <c r="BJ372" s="346"/>
      <c r="BK372" s="346"/>
      <c r="BL372" s="346"/>
      <c r="BM372" s="346"/>
      <c r="BN372" s="346"/>
      <c r="BO372" s="346"/>
      <c r="BP372" s="346"/>
      <c r="BQ372" s="346"/>
    </row>
    <row r="373" ht="15.75" customHeight="1">
      <c r="A373" s="346"/>
      <c r="B373" s="346"/>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c r="AS373" s="346"/>
      <c r="AT373" s="346"/>
      <c r="AU373" s="346"/>
      <c r="AV373" s="346"/>
      <c r="AW373" s="346"/>
      <c r="AX373" s="346"/>
      <c r="AY373" s="346"/>
      <c r="AZ373" s="346"/>
      <c r="BA373" s="346"/>
      <c r="BB373" s="346"/>
      <c r="BC373" s="346"/>
      <c r="BD373" s="346"/>
      <c r="BE373" s="346"/>
      <c r="BF373" s="346"/>
      <c r="BG373" s="346"/>
      <c r="BH373" s="346"/>
      <c r="BI373" s="346"/>
      <c r="BJ373" s="346"/>
      <c r="BK373" s="346"/>
      <c r="BL373" s="346"/>
      <c r="BM373" s="346"/>
      <c r="BN373" s="346"/>
      <c r="BO373" s="346"/>
      <c r="BP373" s="346"/>
      <c r="BQ373" s="346"/>
    </row>
    <row r="374" ht="15.75" customHeight="1">
      <c r="A374" s="346"/>
      <c r="B374" s="346"/>
      <c r="C374" s="346"/>
      <c r="D374" s="346"/>
      <c r="E374" s="346"/>
      <c r="F374" s="346"/>
      <c r="G374" s="346"/>
      <c r="H374" s="346"/>
      <c r="I374" s="346"/>
      <c r="J374" s="346"/>
      <c r="K374" s="346"/>
      <c r="L374" s="346"/>
      <c r="M374" s="346"/>
      <c r="N374" s="346"/>
      <c r="O374" s="346"/>
      <c r="P374" s="346"/>
      <c r="Q374" s="346"/>
      <c r="R374" s="346"/>
      <c r="S374" s="346"/>
      <c r="T374" s="346"/>
      <c r="U374" s="346"/>
      <c r="V374" s="346"/>
      <c r="W374" s="34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c r="AS374" s="346"/>
      <c r="AT374" s="346"/>
      <c r="AU374" s="346"/>
      <c r="AV374" s="346"/>
      <c r="AW374" s="346"/>
      <c r="AX374" s="346"/>
      <c r="AY374" s="346"/>
      <c r="AZ374" s="346"/>
      <c r="BA374" s="346"/>
      <c r="BB374" s="346"/>
      <c r="BC374" s="346"/>
      <c r="BD374" s="346"/>
      <c r="BE374" s="346"/>
      <c r="BF374" s="346"/>
      <c r="BG374" s="346"/>
      <c r="BH374" s="346"/>
      <c r="BI374" s="346"/>
      <c r="BJ374" s="346"/>
      <c r="BK374" s="346"/>
      <c r="BL374" s="346"/>
      <c r="BM374" s="346"/>
      <c r="BN374" s="346"/>
      <c r="BO374" s="346"/>
      <c r="BP374" s="346"/>
      <c r="BQ374" s="346"/>
    </row>
    <row r="375" ht="15.75" customHeight="1">
      <c r="A375" s="346"/>
      <c r="B375" s="346"/>
      <c r="C375" s="346"/>
      <c r="D375" s="346"/>
      <c r="E375" s="346"/>
      <c r="F375" s="346"/>
      <c r="G375" s="346"/>
      <c r="H375" s="346"/>
      <c r="I375" s="346"/>
      <c r="J375" s="346"/>
      <c r="K375" s="346"/>
      <c r="L375" s="346"/>
      <c r="M375" s="346"/>
      <c r="N375" s="346"/>
      <c r="O375" s="346"/>
      <c r="P375" s="346"/>
      <c r="Q375" s="346"/>
      <c r="R375" s="346"/>
      <c r="S375" s="346"/>
      <c r="T375" s="346"/>
      <c r="U375" s="346"/>
      <c r="V375" s="346"/>
      <c r="W375" s="34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c r="AS375" s="346"/>
      <c r="AT375" s="346"/>
      <c r="AU375" s="346"/>
      <c r="AV375" s="346"/>
      <c r="AW375" s="346"/>
      <c r="AX375" s="346"/>
      <c r="AY375" s="346"/>
      <c r="AZ375" s="346"/>
      <c r="BA375" s="346"/>
      <c r="BB375" s="346"/>
      <c r="BC375" s="346"/>
      <c r="BD375" s="346"/>
      <c r="BE375" s="346"/>
      <c r="BF375" s="346"/>
      <c r="BG375" s="346"/>
      <c r="BH375" s="346"/>
      <c r="BI375" s="346"/>
      <c r="BJ375" s="346"/>
      <c r="BK375" s="346"/>
      <c r="BL375" s="346"/>
      <c r="BM375" s="346"/>
      <c r="BN375" s="346"/>
      <c r="BO375" s="346"/>
      <c r="BP375" s="346"/>
      <c r="BQ375" s="346"/>
    </row>
    <row r="376" ht="15.75" customHeight="1">
      <c r="A376" s="346"/>
      <c r="B376" s="346"/>
      <c r="C376" s="346"/>
      <c r="D376" s="346"/>
      <c r="E376" s="346"/>
      <c r="F376" s="346"/>
      <c r="G376" s="346"/>
      <c r="H376" s="346"/>
      <c r="I376" s="346"/>
      <c r="J376" s="346"/>
      <c r="K376" s="346"/>
      <c r="L376" s="346"/>
      <c r="M376" s="346"/>
      <c r="N376" s="346"/>
      <c r="O376" s="346"/>
      <c r="P376" s="346"/>
      <c r="Q376" s="346"/>
      <c r="R376" s="346"/>
      <c r="S376" s="346"/>
      <c r="T376" s="346"/>
      <c r="U376" s="346"/>
      <c r="V376" s="346"/>
      <c r="W376" s="34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c r="AS376" s="346"/>
      <c r="AT376" s="346"/>
      <c r="AU376" s="346"/>
      <c r="AV376" s="346"/>
      <c r="AW376" s="346"/>
      <c r="AX376" s="346"/>
      <c r="AY376" s="346"/>
      <c r="AZ376" s="346"/>
      <c r="BA376" s="346"/>
      <c r="BB376" s="346"/>
      <c r="BC376" s="346"/>
      <c r="BD376" s="346"/>
      <c r="BE376" s="346"/>
      <c r="BF376" s="346"/>
      <c r="BG376" s="346"/>
      <c r="BH376" s="346"/>
      <c r="BI376" s="346"/>
      <c r="BJ376" s="346"/>
      <c r="BK376" s="346"/>
      <c r="BL376" s="346"/>
      <c r="BM376" s="346"/>
      <c r="BN376" s="346"/>
      <c r="BO376" s="346"/>
      <c r="BP376" s="346"/>
      <c r="BQ376" s="346"/>
    </row>
    <row r="377" ht="15.75" customHeight="1">
      <c r="A377" s="346"/>
      <c r="B377" s="346"/>
      <c r="C377" s="346"/>
      <c r="D377" s="346"/>
      <c r="E377" s="346"/>
      <c r="F377" s="346"/>
      <c r="G377" s="346"/>
      <c r="H377" s="346"/>
      <c r="I377" s="346"/>
      <c r="J377" s="346"/>
      <c r="K377" s="346"/>
      <c r="L377" s="346"/>
      <c r="M377" s="346"/>
      <c r="N377" s="346"/>
      <c r="O377" s="346"/>
      <c r="P377" s="346"/>
      <c r="Q377" s="346"/>
      <c r="R377" s="346"/>
      <c r="S377" s="346"/>
      <c r="T377" s="346"/>
      <c r="U377" s="346"/>
      <c r="V377" s="346"/>
      <c r="W377" s="34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c r="AS377" s="346"/>
      <c r="AT377" s="346"/>
      <c r="AU377" s="346"/>
      <c r="AV377" s="346"/>
      <c r="AW377" s="346"/>
      <c r="AX377" s="346"/>
      <c r="AY377" s="346"/>
      <c r="AZ377" s="346"/>
      <c r="BA377" s="346"/>
      <c r="BB377" s="346"/>
      <c r="BC377" s="346"/>
      <c r="BD377" s="346"/>
      <c r="BE377" s="346"/>
      <c r="BF377" s="346"/>
      <c r="BG377" s="346"/>
      <c r="BH377" s="346"/>
      <c r="BI377" s="346"/>
      <c r="BJ377" s="346"/>
      <c r="BK377" s="346"/>
      <c r="BL377" s="346"/>
      <c r="BM377" s="346"/>
      <c r="BN377" s="346"/>
      <c r="BO377" s="346"/>
      <c r="BP377" s="346"/>
      <c r="BQ377" s="346"/>
    </row>
    <row r="378" ht="15.75" customHeight="1">
      <c r="A378" s="346"/>
      <c r="B378" s="346"/>
      <c r="C378" s="346"/>
      <c r="D378" s="346"/>
      <c r="E378" s="346"/>
      <c r="F378" s="346"/>
      <c r="G378" s="346"/>
      <c r="H378" s="346"/>
      <c r="I378" s="346"/>
      <c r="J378" s="346"/>
      <c r="K378" s="346"/>
      <c r="L378" s="346"/>
      <c r="M378" s="346"/>
      <c r="N378" s="346"/>
      <c r="O378" s="346"/>
      <c r="P378" s="346"/>
      <c r="Q378" s="346"/>
      <c r="R378" s="346"/>
      <c r="S378" s="346"/>
      <c r="T378" s="346"/>
      <c r="U378" s="346"/>
      <c r="V378" s="346"/>
      <c r="W378" s="34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c r="AS378" s="346"/>
      <c r="AT378" s="346"/>
      <c r="AU378" s="346"/>
      <c r="AV378" s="346"/>
      <c r="AW378" s="346"/>
      <c r="AX378" s="346"/>
      <c r="AY378" s="346"/>
      <c r="AZ378" s="346"/>
      <c r="BA378" s="346"/>
      <c r="BB378" s="346"/>
      <c r="BC378" s="346"/>
      <c r="BD378" s="346"/>
      <c r="BE378" s="346"/>
      <c r="BF378" s="346"/>
      <c r="BG378" s="346"/>
      <c r="BH378" s="346"/>
      <c r="BI378" s="346"/>
      <c r="BJ378" s="346"/>
      <c r="BK378" s="346"/>
      <c r="BL378" s="346"/>
      <c r="BM378" s="346"/>
      <c r="BN378" s="346"/>
      <c r="BO378" s="346"/>
      <c r="BP378" s="346"/>
      <c r="BQ378" s="346"/>
    </row>
    <row r="379" ht="15.75" customHeight="1">
      <c r="A379" s="346"/>
      <c r="B379" s="346"/>
      <c r="C379" s="346"/>
      <c r="D379" s="346"/>
      <c r="E379" s="346"/>
      <c r="F379" s="346"/>
      <c r="G379" s="346"/>
      <c r="H379" s="346"/>
      <c r="I379" s="346"/>
      <c r="J379" s="346"/>
      <c r="K379" s="346"/>
      <c r="L379" s="346"/>
      <c r="M379" s="346"/>
      <c r="N379" s="346"/>
      <c r="O379" s="346"/>
      <c r="P379" s="346"/>
      <c r="Q379" s="346"/>
      <c r="R379" s="346"/>
      <c r="S379" s="346"/>
      <c r="T379" s="346"/>
      <c r="U379" s="346"/>
      <c r="V379" s="346"/>
      <c r="W379" s="34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c r="AS379" s="346"/>
      <c r="AT379" s="346"/>
      <c r="AU379" s="346"/>
      <c r="AV379" s="346"/>
      <c r="AW379" s="346"/>
      <c r="AX379" s="346"/>
      <c r="AY379" s="346"/>
      <c r="AZ379" s="346"/>
      <c r="BA379" s="346"/>
      <c r="BB379" s="346"/>
      <c r="BC379" s="346"/>
      <c r="BD379" s="346"/>
      <c r="BE379" s="346"/>
      <c r="BF379" s="346"/>
      <c r="BG379" s="346"/>
      <c r="BH379" s="346"/>
      <c r="BI379" s="346"/>
      <c r="BJ379" s="346"/>
      <c r="BK379" s="346"/>
      <c r="BL379" s="346"/>
      <c r="BM379" s="346"/>
      <c r="BN379" s="346"/>
      <c r="BO379" s="346"/>
      <c r="BP379" s="346"/>
      <c r="BQ379" s="346"/>
    </row>
    <row r="380" ht="15.75" customHeight="1">
      <c r="A380" s="346"/>
      <c r="B380" s="346"/>
      <c r="C380" s="346"/>
      <c r="D380" s="346"/>
      <c r="E380" s="346"/>
      <c r="F380" s="346"/>
      <c r="G380" s="346"/>
      <c r="H380" s="346"/>
      <c r="I380" s="346"/>
      <c r="J380" s="346"/>
      <c r="K380" s="346"/>
      <c r="L380" s="346"/>
      <c r="M380" s="346"/>
      <c r="N380" s="346"/>
      <c r="O380" s="346"/>
      <c r="P380" s="346"/>
      <c r="Q380" s="346"/>
      <c r="R380" s="346"/>
      <c r="S380" s="346"/>
      <c r="T380" s="346"/>
      <c r="U380" s="346"/>
      <c r="V380" s="346"/>
      <c r="W380" s="34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c r="AS380" s="346"/>
      <c r="AT380" s="346"/>
      <c r="AU380" s="346"/>
      <c r="AV380" s="346"/>
      <c r="AW380" s="346"/>
      <c r="AX380" s="346"/>
      <c r="AY380" s="346"/>
      <c r="AZ380" s="346"/>
      <c r="BA380" s="346"/>
      <c r="BB380" s="346"/>
      <c r="BC380" s="346"/>
      <c r="BD380" s="346"/>
      <c r="BE380" s="346"/>
      <c r="BF380" s="346"/>
      <c r="BG380" s="346"/>
      <c r="BH380" s="346"/>
      <c r="BI380" s="346"/>
      <c r="BJ380" s="346"/>
      <c r="BK380" s="346"/>
      <c r="BL380" s="346"/>
      <c r="BM380" s="346"/>
      <c r="BN380" s="346"/>
      <c r="BO380" s="346"/>
      <c r="BP380" s="346"/>
      <c r="BQ380" s="346"/>
    </row>
    <row r="381" ht="15.75" customHeight="1">
      <c r="A381" s="346"/>
      <c r="B381" s="346"/>
      <c r="C381" s="346"/>
      <c r="D381" s="346"/>
      <c r="E381" s="346"/>
      <c r="F381" s="346"/>
      <c r="G381" s="346"/>
      <c r="H381" s="346"/>
      <c r="I381" s="346"/>
      <c r="J381" s="346"/>
      <c r="K381" s="346"/>
      <c r="L381" s="346"/>
      <c r="M381" s="346"/>
      <c r="N381" s="346"/>
      <c r="O381" s="346"/>
      <c r="P381" s="346"/>
      <c r="Q381" s="346"/>
      <c r="R381" s="346"/>
      <c r="S381" s="346"/>
      <c r="T381" s="346"/>
      <c r="U381" s="346"/>
      <c r="V381" s="346"/>
      <c r="W381" s="34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c r="AS381" s="346"/>
      <c r="AT381" s="346"/>
      <c r="AU381" s="346"/>
      <c r="AV381" s="346"/>
      <c r="AW381" s="346"/>
      <c r="AX381" s="346"/>
      <c r="AY381" s="346"/>
      <c r="AZ381" s="346"/>
      <c r="BA381" s="346"/>
      <c r="BB381" s="346"/>
      <c r="BC381" s="346"/>
      <c r="BD381" s="346"/>
      <c r="BE381" s="346"/>
      <c r="BF381" s="346"/>
      <c r="BG381" s="346"/>
      <c r="BH381" s="346"/>
      <c r="BI381" s="346"/>
      <c r="BJ381" s="346"/>
      <c r="BK381" s="346"/>
      <c r="BL381" s="346"/>
      <c r="BM381" s="346"/>
      <c r="BN381" s="346"/>
      <c r="BO381" s="346"/>
      <c r="BP381" s="346"/>
      <c r="BQ381" s="346"/>
    </row>
    <row r="382" ht="15.75" customHeight="1">
      <c r="A382" s="346"/>
      <c r="B382" s="346"/>
      <c r="C382" s="346"/>
      <c r="D382" s="346"/>
      <c r="E382" s="346"/>
      <c r="F382" s="346"/>
      <c r="G382" s="346"/>
      <c r="H382" s="346"/>
      <c r="I382" s="346"/>
      <c r="J382" s="346"/>
      <c r="K382" s="346"/>
      <c r="L382" s="346"/>
      <c r="M382" s="346"/>
      <c r="N382" s="346"/>
      <c r="O382" s="346"/>
      <c r="P382" s="346"/>
      <c r="Q382" s="346"/>
      <c r="R382" s="346"/>
      <c r="S382" s="346"/>
      <c r="T382" s="346"/>
      <c r="U382" s="346"/>
      <c r="V382" s="346"/>
      <c r="W382" s="34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c r="AS382" s="346"/>
      <c r="AT382" s="346"/>
      <c r="AU382" s="346"/>
      <c r="AV382" s="346"/>
      <c r="AW382" s="346"/>
      <c r="AX382" s="346"/>
      <c r="AY382" s="346"/>
      <c r="AZ382" s="346"/>
      <c r="BA382" s="346"/>
      <c r="BB382" s="346"/>
      <c r="BC382" s="346"/>
      <c r="BD382" s="346"/>
      <c r="BE382" s="346"/>
      <c r="BF382" s="346"/>
      <c r="BG382" s="346"/>
      <c r="BH382" s="346"/>
      <c r="BI382" s="346"/>
      <c r="BJ382" s="346"/>
      <c r="BK382" s="346"/>
      <c r="BL382" s="346"/>
      <c r="BM382" s="346"/>
      <c r="BN382" s="346"/>
      <c r="BO382" s="346"/>
      <c r="BP382" s="346"/>
      <c r="BQ382" s="346"/>
    </row>
    <row r="383" ht="15.75" customHeight="1">
      <c r="A383" s="346"/>
      <c r="B383" s="346"/>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c r="AS383" s="346"/>
      <c r="AT383" s="346"/>
      <c r="AU383" s="346"/>
      <c r="AV383" s="346"/>
      <c r="AW383" s="346"/>
      <c r="AX383" s="346"/>
      <c r="AY383" s="346"/>
      <c r="AZ383" s="346"/>
      <c r="BA383" s="346"/>
      <c r="BB383" s="346"/>
      <c r="BC383" s="346"/>
      <c r="BD383" s="346"/>
      <c r="BE383" s="346"/>
      <c r="BF383" s="346"/>
      <c r="BG383" s="346"/>
      <c r="BH383" s="346"/>
      <c r="BI383" s="346"/>
      <c r="BJ383" s="346"/>
      <c r="BK383" s="346"/>
      <c r="BL383" s="346"/>
      <c r="BM383" s="346"/>
      <c r="BN383" s="346"/>
      <c r="BO383" s="346"/>
      <c r="BP383" s="346"/>
      <c r="BQ383" s="346"/>
    </row>
    <row r="384" ht="15.75" customHeight="1">
      <c r="A384" s="346"/>
      <c r="B384" s="346"/>
      <c r="C384" s="346"/>
      <c r="D384" s="346"/>
      <c r="E384" s="346"/>
      <c r="F384" s="346"/>
      <c r="G384" s="346"/>
      <c r="H384" s="346"/>
      <c r="I384" s="346"/>
      <c r="J384" s="346"/>
      <c r="K384" s="346"/>
      <c r="L384" s="346"/>
      <c r="M384" s="346"/>
      <c r="N384" s="346"/>
      <c r="O384" s="346"/>
      <c r="P384" s="346"/>
      <c r="Q384" s="346"/>
      <c r="R384" s="346"/>
      <c r="S384" s="346"/>
      <c r="T384" s="346"/>
      <c r="U384" s="346"/>
      <c r="V384" s="346"/>
      <c r="W384" s="34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c r="AS384" s="346"/>
      <c r="AT384" s="346"/>
      <c r="AU384" s="346"/>
      <c r="AV384" s="346"/>
      <c r="AW384" s="346"/>
      <c r="AX384" s="346"/>
      <c r="AY384" s="346"/>
      <c r="AZ384" s="346"/>
      <c r="BA384" s="346"/>
      <c r="BB384" s="346"/>
      <c r="BC384" s="346"/>
      <c r="BD384" s="346"/>
      <c r="BE384" s="346"/>
      <c r="BF384" s="346"/>
      <c r="BG384" s="346"/>
      <c r="BH384" s="346"/>
      <c r="BI384" s="346"/>
      <c r="BJ384" s="346"/>
      <c r="BK384" s="346"/>
      <c r="BL384" s="346"/>
      <c r="BM384" s="346"/>
      <c r="BN384" s="346"/>
      <c r="BO384" s="346"/>
      <c r="BP384" s="346"/>
      <c r="BQ384" s="346"/>
    </row>
    <row r="385" ht="15.75" customHeight="1">
      <c r="A385" s="346"/>
      <c r="B385" s="346"/>
      <c r="C385" s="346"/>
      <c r="D385" s="346"/>
      <c r="E385" s="346"/>
      <c r="F385" s="346"/>
      <c r="G385" s="346"/>
      <c r="H385" s="346"/>
      <c r="I385" s="346"/>
      <c r="J385" s="346"/>
      <c r="K385" s="346"/>
      <c r="L385" s="346"/>
      <c r="M385" s="346"/>
      <c r="N385" s="346"/>
      <c r="O385" s="346"/>
      <c r="P385" s="346"/>
      <c r="Q385" s="346"/>
      <c r="R385" s="346"/>
      <c r="S385" s="346"/>
      <c r="T385" s="346"/>
      <c r="U385" s="346"/>
      <c r="V385" s="346"/>
      <c r="W385" s="34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c r="AS385" s="346"/>
      <c r="AT385" s="346"/>
      <c r="AU385" s="346"/>
      <c r="AV385" s="346"/>
      <c r="AW385" s="346"/>
      <c r="AX385" s="346"/>
      <c r="AY385" s="346"/>
      <c r="AZ385" s="346"/>
      <c r="BA385" s="346"/>
      <c r="BB385" s="346"/>
      <c r="BC385" s="346"/>
      <c r="BD385" s="346"/>
      <c r="BE385" s="346"/>
      <c r="BF385" s="346"/>
      <c r="BG385" s="346"/>
      <c r="BH385" s="346"/>
      <c r="BI385" s="346"/>
      <c r="BJ385" s="346"/>
      <c r="BK385" s="346"/>
      <c r="BL385" s="346"/>
      <c r="BM385" s="346"/>
      <c r="BN385" s="346"/>
      <c r="BO385" s="346"/>
      <c r="BP385" s="346"/>
      <c r="BQ385" s="346"/>
    </row>
    <row r="386" ht="15.75" customHeight="1">
      <c r="A386" s="346"/>
      <c r="B386" s="346"/>
      <c r="C386" s="346"/>
      <c r="D386" s="346"/>
      <c r="E386" s="346"/>
      <c r="F386" s="346"/>
      <c r="G386" s="346"/>
      <c r="H386" s="346"/>
      <c r="I386" s="346"/>
      <c r="J386" s="346"/>
      <c r="K386" s="346"/>
      <c r="L386" s="346"/>
      <c r="M386" s="346"/>
      <c r="N386" s="346"/>
      <c r="O386" s="346"/>
      <c r="P386" s="346"/>
      <c r="Q386" s="346"/>
      <c r="R386" s="346"/>
      <c r="S386" s="346"/>
      <c r="T386" s="346"/>
      <c r="U386" s="346"/>
      <c r="V386" s="346"/>
      <c r="W386" s="34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c r="AS386" s="346"/>
      <c r="AT386" s="346"/>
      <c r="AU386" s="346"/>
      <c r="AV386" s="346"/>
      <c r="AW386" s="346"/>
      <c r="AX386" s="346"/>
      <c r="AY386" s="346"/>
      <c r="AZ386" s="346"/>
      <c r="BA386" s="346"/>
      <c r="BB386" s="346"/>
      <c r="BC386" s="346"/>
      <c r="BD386" s="346"/>
      <c r="BE386" s="346"/>
      <c r="BF386" s="346"/>
      <c r="BG386" s="346"/>
      <c r="BH386" s="346"/>
      <c r="BI386" s="346"/>
      <c r="BJ386" s="346"/>
      <c r="BK386" s="346"/>
      <c r="BL386" s="346"/>
      <c r="BM386" s="346"/>
      <c r="BN386" s="346"/>
      <c r="BO386" s="346"/>
      <c r="BP386" s="346"/>
      <c r="BQ386" s="346"/>
    </row>
    <row r="387" ht="15.75" customHeight="1">
      <c r="A387" s="346"/>
      <c r="B387" s="346"/>
      <c r="C387" s="346"/>
      <c r="D387" s="346"/>
      <c r="E387" s="346"/>
      <c r="F387" s="346"/>
      <c r="G387" s="346"/>
      <c r="H387" s="346"/>
      <c r="I387" s="346"/>
      <c r="J387" s="346"/>
      <c r="K387" s="346"/>
      <c r="L387" s="346"/>
      <c r="M387" s="346"/>
      <c r="N387" s="346"/>
      <c r="O387" s="346"/>
      <c r="P387" s="346"/>
      <c r="Q387" s="346"/>
      <c r="R387" s="346"/>
      <c r="S387" s="346"/>
      <c r="T387" s="346"/>
      <c r="U387" s="346"/>
      <c r="V387" s="346"/>
      <c r="W387" s="34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c r="AS387" s="346"/>
      <c r="AT387" s="346"/>
      <c r="AU387" s="346"/>
      <c r="AV387" s="346"/>
      <c r="AW387" s="346"/>
      <c r="AX387" s="346"/>
      <c r="AY387" s="346"/>
      <c r="AZ387" s="346"/>
      <c r="BA387" s="346"/>
      <c r="BB387" s="346"/>
      <c r="BC387" s="346"/>
      <c r="BD387" s="346"/>
      <c r="BE387" s="346"/>
      <c r="BF387" s="346"/>
      <c r="BG387" s="346"/>
      <c r="BH387" s="346"/>
      <c r="BI387" s="346"/>
      <c r="BJ387" s="346"/>
      <c r="BK387" s="346"/>
      <c r="BL387" s="346"/>
      <c r="BM387" s="346"/>
      <c r="BN387" s="346"/>
      <c r="BO387" s="346"/>
      <c r="BP387" s="346"/>
      <c r="BQ387" s="346"/>
    </row>
    <row r="388" ht="15.75" customHeight="1">
      <c r="A388" s="346"/>
      <c r="B388" s="346"/>
      <c r="C388" s="346"/>
      <c r="D388" s="346"/>
      <c r="E388" s="346"/>
      <c r="F388" s="346"/>
      <c r="G388" s="346"/>
      <c r="H388" s="346"/>
      <c r="I388" s="346"/>
      <c r="J388" s="346"/>
      <c r="K388" s="346"/>
      <c r="L388" s="346"/>
      <c r="M388" s="346"/>
      <c r="N388" s="346"/>
      <c r="O388" s="346"/>
      <c r="P388" s="346"/>
      <c r="Q388" s="346"/>
      <c r="R388" s="346"/>
      <c r="S388" s="346"/>
      <c r="T388" s="346"/>
      <c r="U388" s="346"/>
      <c r="V388" s="346"/>
      <c r="W388" s="34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c r="AS388" s="346"/>
      <c r="AT388" s="346"/>
      <c r="AU388" s="346"/>
      <c r="AV388" s="346"/>
      <c r="AW388" s="346"/>
      <c r="AX388" s="346"/>
      <c r="AY388" s="346"/>
      <c r="AZ388" s="346"/>
      <c r="BA388" s="346"/>
      <c r="BB388" s="346"/>
      <c r="BC388" s="346"/>
      <c r="BD388" s="346"/>
      <c r="BE388" s="346"/>
      <c r="BF388" s="346"/>
      <c r="BG388" s="346"/>
      <c r="BH388" s="346"/>
      <c r="BI388" s="346"/>
      <c r="BJ388" s="346"/>
      <c r="BK388" s="346"/>
      <c r="BL388" s="346"/>
      <c r="BM388" s="346"/>
      <c r="BN388" s="346"/>
      <c r="BO388" s="346"/>
      <c r="BP388" s="346"/>
      <c r="BQ388" s="346"/>
    </row>
    <row r="389" ht="15.75" customHeight="1">
      <c r="A389" s="346"/>
      <c r="B389" s="346"/>
      <c r="C389" s="346"/>
      <c r="D389" s="346"/>
      <c r="E389" s="346"/>
      <c r="F389" s="346"/>
      <c r="G389" s="346"/>
      <c r="H389" s="346"/>
      <c r="I389" s="346"/>
      <c r="J389" s="346"/>
      <c r="K389" s="346"/>
      <c r="L389" s="346"/>
      <c r="M389" s="346"/>
      <c r="N389" s="346"/>
      <c r="O389" s="346"/>
      <c r="P389" s="346"/>
      <c r="Q389" s="346"/>
      <c r="R389" s="346"/>
      <c r="S389" s="346"/>
      <c r="T389" s="346"/>
      <c r="U389" s="346"/>
      <c r="V389" s="346"/>
      <c r="W389" s="34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c r="AS389" s="346"/>
      <c r="AT389" s="346"/>
      <c r="AU389" s="346"/>
      <c r="AV389" s="346"/>
      <c r="AW389" s="346"/>
      <c r="AX389" s="346"/>
      <c r="AY389" s="346"/>
      <c r="AZ389" s="346"/>
      <c r="BA389" s="346"/>
      <c r="BB389" s="346"/>
      <c r="BC389" s="346"/>
      <c r="BD389" s="346"/>
      <c r="BE389" s="346"/>
      <c r="BF389" s="346"/>
      <c r="BG389" s="346"/>
      <c r="BH389" s="346"/>
      <c r="BI389" s="346"/>
      <c r="BJ389" s="346"/>
      <c r="BK389" s="346"/>
      <c r="BL389" s="346"/>
      <c r="BM389" s="346"/>
      <c r="BN389" s="346"/>
      <c r="BO389" s="346"/>
      <c r="BP389" s="346"/>
      <c r="BQ389" s="346"/>
    </row>
    <row r="390" ht="15.75" customHeight="1">
      <c r="A390" s="346"/>
      <c r="B390" s="346"/>
      <c r="C390" s="346"/>
      <c r="D390" s="346"/>
      <c r="E390" s="346"/>
      <c r="F390" s="346"/>
      <c r="G390" s="346"/>
      <c r="H390" s="346"/>
      <c r="I390" s="346"/>
      <c r="J390" s="346"/>
      <c r="K390" s="346"/>
      <c r="L390" s="346"/>
      <c r="M390" s="346"/>
      <c r="N390" s="346"/>
      <c r="O390" s="346"/>
      <c r="P390" s="346"/>
      <c r="Q390" s="346"/>
      <c r="R390" s="346"/>
      <c r="S390" s="346"/>
      <c r="T390" s="346"/>
      <c r="U390" s="346"/>
      <c r="V390" s="346"/>
      <c r="W390" s="34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c r="AS390" s="346"/>
      <c r="AT390" s="346"/>
      <c r="AU390" s="346"/>
      <c r="AV390" s="346"/>
      <c r="AW390" s="346"/>
      <c r="AX390" s="346"/>
      <c r="AY390" s="346"/>
      <c r="AZ390" s="346"/>
      <c r="BA390" s="346"/>
      <c r="BB390" s="346"/>
      <c r="BC390" s="346"/>
      <c r="BD390" s="346"/>
      <c r="BE390" s="346"/>
      <c r="BF390" s="346"/>
      <c r="BG390" s="346"/>
      <c r="BH390" s="346"/>
      <c r="BI390" s="346"/>
      <c r="BJ390" s="346"/>
      <c r="BK390" s="346"/>
      <c r="BL390" s="346"/>
      <c r="BM390" s="346"/>
      <c r="BN390" s="346"/>
      <c r="BO390" s="346"/>
      <c r="BP390" s="346"/>
      <c r="BQ390" s="346"/>
    </row>
    <row r="391" ht="15.75" customHeight="1">
      <c r="A391" s="346"/>
      <c r="B391" s="346"/>
      <c r="C391" s="346"/>
      <c r="D391" s="346"/>
      <c r="E391" s="346"/>
      <c r="F391" s="346"/>
      <c r="G391" s="346"/>
      <c r="H391" s="346"/>
      <c r="I391" s="346"/>
      <c r="J391" s="346"/>
      <c r="K391" s="346"/>
      <c r="L391" s="346"/>
      <c r="M391" s="346"/>
      <c r="N391" s="346"/>
      <c r="O391" s="346"/>
      <c r="P391" s="346"/>
      <c r="Q391" s="346"/>
      <c r="R391" s="346"/>
      <c r="S391" s="346"/>
      <c r="T391" s="346"/>
      <c r="U391" s="346"/>
      <c r="V391" s="346"/>
      <c r="W391" s="34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c r="AS391" s="346"/>
      <c r="AT391" s="346"/>
      <c r="AU391" s="346"/>
      <c r="AV391" s="346"/>
      <c r="AW391" s="346"/>
      <c r="AX391" s="346"/>
      <c r="AY391" s="346"/>
      <c r="AZ391" s="346"/>
      <c r="BA391" s="346"/>
      <c r="BB391" s="346"/>
      <c r="BC391" s="346"/>
      <c r="BD391" s="346"/>
      <c r="BE391" s="346"/>
      <c r="BF391" s="346"/>
      <c r="BG391" s="346"/>
      <c r="BH391" s="346"/>
      <c r="BI391" s="346"/>
      <c r="BJ391" s="346"/>
      <c r="BK391" s="346"/>
      <c r="BL391" s="346"/>
      <c r="BM391" s="346"/>
      <c r="BN391" s="346"/>
      <c r="BO391" s="346"/>
      <c r="BP391" s="346"/>
      <c r="BQ391" s="346"/>
    </row>
    <row r="392" ht="15.75" customHeight="1">
      <c r="A392" s="346"/>
      <c r="B392" s="346"/>
      <c r="C392" s="346"/>
      <c r="D392" s="346"/>
      <c r="E392" s="346"/>
      <c r="F392" s="346"/>
      <c r="G392" s="346"/>
      <c r="H392" s="346"/>
      <c r="I392" s="346"/>
      <c r="J392" s="346"/>
      <c r="K392" s="346"/>
      <c r="L392" s="346"/>
      <c r="M392" s="346"/>
      <c r="N392" s="346"/>
      <c r="O392" s="346"/>
      <c r="P392" s="346"/>
      <c r="Q392" s="346"/>
      <c r="R392" s="346"/>
      <c r="S392" s="346"/>
      <c r="T392" s="346"/>
      <c r="U392" s="346"/>
      <c r="V392" s="346"/>
      <c r="W392" s="34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c r="AS392" s="346"/>
      <c r="AT392" s="346"/>
      <c r="AU392" s="346"/>
      <c r="AV392" s="346"/>
      <c r="AW392" s="346"/>
      <c r="AX392" s="346"/>
      <c r="AY392" s="346"/>
      <c r="AZ392" s="346"/>
      <c r="BA392" s="346"/>
      <c r="BB392" s="346"/>
      <c r="BC392" s="346"/>
      <c r="BD392" s="346"/>
      <c r="BE392" s="346"/>
      <c r="BF392" s="346"/>
      <c r="BG392" s="346"/>
      <c r="BH392" s="346"/>
      <c r="BI392" s="346"/>
      <c r="BJ392" s="346"/>
      <c r="BK392" s="346"/>
      <c r="BL392" s="346"/>
      <c r="BM392" s="346"/>
      <c r="BN392" s="346"/>
      <c r="BO392" s="346"/>
      <c r="BP392" s="346"/>
      <c r="BQ392" s="346"/>
    </row>
    <row r="393" ht="15.75" customHeight="1">
      <c r="A393" s="346"/>
      <c r="B393" s="346"/>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c r="AS393" s="346"/>
      <c r="AT393" s="346"/>
      <c r="AU393" s="346"/>
      <c r="AV393" s="346"/>
      <c r="AW393" s="346"/>
      <c r="AX393" s="346"/>
      <c r="AY393" s="346"/>
      <c r="AZ393" s="346"/>
      <c r="BA393" s="346"/>
      <c r="BB393" s="346"/>
      <c r="BC393" s="346"/>
      <c r="BD393" s="346"/>
      <c r="BE393" s="346"/>
      <c r="BF393" s="346"/>
      <c r="BG393" s="346"/>
      <c r="BH393" s="346"/>
      <c r="BI393" s="346"/>
      <c r="BJ393" s="346"/>
      <c r="BK393" s="346"/>
      <c r="BL393" s="346"/>
      <c r="BM393" s="346"/>
      <c r="BN393" s="346"/>
      <c r="BO393" s="346"/>
      <c r="BP393" s="346"/>
      <c r="BQ393" s="346"/>
    </row>
    <row r="394" ht="15.75" customHeight="1">
      <c r="A394" s="346"/>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c r="AS394" s="346"/>
      <c r="AT394" s="346"/>
      <c r="AU394" s="346"/>
      <c r="AV394" s="346"/>
      <c r="AW394" s="346"/>
      <c r="AX394" s="346"/>
      <c r="AY394" s="346"/>
      <c r="AZ394" s="346"/>
      <c r="BA394" s="346"/>
      <c r="BB394" s="346"/>
      <c r="BC394" s="346"/>
      <c r="BD394" s="346"/>
      <c r="BE394" s="346"/>
      <c r="BF394" s="346"/>
      <c r="BG394" s="346"/>
      <c r="BH394" s="346"/>
      <c r="BI394" s="346"/>
      <c r="BJ394" s="346"/>
      <c r="BK394" s="346"/>
      <c r="BL394" s="346"/>
      <c r="BM394" s="346"/>
      <c r="BN394" s="346"/>
      <c r="BO394" s="346"/>
      <c r="BP394" s="346"/>
      <c r="BQ394" s="346"/>
    </row>
    <row r="395" ht="15.75" customHeight="1">
      <c r="A395" s="346"/>
      <c r="B395" s="346"/>
      <c r="C395" s="346"/>
      <c r="D395" s="346"/>
      <c r="E395" s="346"/>
      <c r="F395" s="346"/>
      <c r="G395" s="346"/>
      <c r="H395" s="346"/>
      <c r="I395" s="346"/>
      <c r="J395" s="346"/>
      <c r="K395" s="346"/>
      <c r="L395" s="346"/>
      <c r="M395" s="346"/>
      <c r="N395" s="346"/>
      <c r="O395" s="346"/>
      <c r="P395" s="346"/>
      <c r="Q395" s="346"/>
      <c r="R395" s="346"/>
      <c r="S395" s="346"/>
      <c r="T395" s="346"/>
      <c r="U395" s="346"/>
      <c r="V395" s="346"/>
      <c r="W395" s="34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c r="AS395" s="346"/>
      <c r="AT395" s="346"/>
      <c r="AU395" s="346"/>
      <c r="AV395" s="346"/>
      <c r="AW395" s="346"/>
      <c r="AX395" s="346"/>
      <c r="AY395" s="346"/>
      <c r="AZ395" s="346"/>
      <c r="BA395" s="346"/>
      <c r="BB395" s="346"/>
      <c r="BC395" s="346"/>
      <c r="BD395" s="346"/>
      <c r="BE395" s="346"/>
      <c r="BF395" s="346"/>
      <c r="BG395" s="346"/>
      <c r="BH395" s="346"/>
      <c r="BI395" s="346"/>
      <c r="BJ395" s="346"/>
      <c r="BK395" s="346"/>
      <c r="BL395" s="346"/>
      <c r="BM395" s="346"/>
      <c r="BN395" s="346"/>
      <c r="BO395" s="346"/>
      <c r="BP395" s="346"/>
      <c r="BQ395" s="346"/>
    </row>
    <row r="396" ht="15.75" customHeight="1">
      <c r="A396" s="346"/>
      <c r="B396" s="346"/>
      <c r="C396" s="346"/>
      <c r="D396" s="346"/>
      <c r="E396" s="346"/>
      <c r="F396" s="346"/>
      <c r="G396" s="346"/>
      <c r="H396" s="346"/>
      <c r="I396" s="346"/>
      <c r="J396" s="346"/>
      <c r="K396" s="346"/>
      <c r="L396" s="346"/>
      <c r="M396" s="346"/>
      <c r="N396" s="346"/>
      <c r="O396" s="346"/>
      <c r="P396" s="346"/>
      <c r="Q396" s="346"/>
      <c r="R396" s="346"/>
      <c r="S396" s="346"/>
      <c r="T396" s="346"/>
      <c r="U396" s="346"/>
      <c r="V396" s="346"/>
      <c r="W396" s="34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c r="AS396" s="346"/>
      <c r="AT396" s="346"/>
      <c r="AU396" s="346"/>
      <c r="AV396" s="346"/>
      <c r="AW396" s="346"/>
      <c r="AX396" s="346"/>
      <c r="AY396" s="346"/>
      <c r="AZ396" s="346"/>
      <c r="BA396" s="346"/>
      <c r="BB396" s="346"/>
      <c r="BC396" s="346"/>
      <c r="BD396" s="346"/>
      <c r="BE396" s="346"/>
      <c r="BF396" s="346"/>
      <c r="BG396" s="346"/>
      <c r="BH396" s="346"/>
      <c r="BI396" s="346"/>
      <c r="BJ396" s="346"/>
      <c r="BK396" s="346"/>
      <c r="BL396" s="346"/>
      <c r="BM396" s="346"/>
      <c r="BN396" s="346"/>
      <c r="BO396" s="346"/>
      <c r="BP396" s="346"/>
      <c r="BQ396" s="346"/>
    </row>
    <row r="397" ht="15.75" customHeight="1">
      <c r="A397" s="346"/>
      <c r="B397" s="346"/>
      <c r="C397" s="346"/>
      <c r="D397" s="346"/>
      <c r="E397" s="346"/>
      <c r="F397" s="346"/>
      <c r="G397" s="346"/>
      <c r="H397" s="346"/>
      <c r="I397" s="346"/>
      <c r="J397" s="346"/>
      <c r="K397" s="346"/>
      <c r="L397" s="346"/>
      <c r="M397" s="346"/>
      <c r="N397" s="346"/>
      <c r="O397" s="346"/>
      <c r="P397" s="346"/>
      <c r="Q397" s="346"/>
      <c r="R397" s="346"/>
      <c r="S397" s="346"/>
      <c r="T397" s="346"/>
      <c r="U397" s="346"/>
      <c r="V397" s="346"/>
      <c r="W397" s="34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c r="AS397" s="346"/>
      <c r="AT397" s="346"/>
      <c r="AU397" s="346"/>
      <c r="AV397" s="346"/>
      <c r="AW397" s="346"/>
      <c r="AX397" s="346"/>
      <c r="AY397" s="346"/>
      <c r="AZ397" s="346"/>
      <c r="BA397" s="346"/>
      <c r="BB397" s="346"/>
      <c r="BC397" s="346"/>
      <c r="BD397" s="346"/>
      <c r="BE397" s="346"/>
      <c r="BF397" s="346"/>
      <c r="BG397" s="346"/>
      <c r="BH397" s="346"/>
      <c r="BI397" s="346"/>
      <c r="BJ397" s="346"/>
      <c r="BK397" s="346"/>
      <c r="BL397" s="346"/>
      <c r="BM397" s="346"/>
      <c r="BN397" s="346"/>
      <c r="BO397" s="346"/>
      <c r="BP397" s="346"/>
      <c r="BQ397" s="346"/>
    </row>
    <row r="398" ht="15.75" customHeight="1">
      <c r="A398" s="346"/>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c r="AS398" s="346"/>
      <c r="AT398" s="346"/>
      <c r="AU398" s="346"/>
      <c r="AV398" s="346"/>
      <c r="AW398" s="346"/>
      <c r="AX398" s="346"/>
      <c r="AY398" s="346"/>
      <c r="AZ398" s="346"/>
      <c r="BA398" s="346"/>
      <c r="BB398" s="346"/>
      <c r="BC398" s="346"/>
      <c r="BD398" s="346"/>
      <c r="BE398" s="346"/>
      <c r="BF398" s="346"/>
      <c r="BG398" s="346"/>
      <c r="BH398" s="346"/>
      <c r="BI398" s="346"/>
      <c r="BJ398" s="346"/>
      <c r="BK398" s="346"/>
      <c r="BL398" s="346"/>
      <c r="BM398" s="346"/>
      <c r="BN398" s="346"/>
      <c r="BO398" s="346"/>
      <c r="BP398" s="346"/>
      <c r="BQ398" s="346"/>
    </row>
    <row r="399" ht="15.75" customHeight="1">
      <c r="A399" s="346"/>
      <c r="B399" s="346"/>
      <c r="C399" s="346"/>
      <c r="D399" s="346"/>
      <c r="E399" s="346"/>
      <c r="F399" s="346"/>
      <c r="G399" s="346"/>
      <c r="H399" s="346"/>
      <c r="I399" s="346"/>
      <c r="J399" s="346"/>
      <c r="K399" s="346"/>
      <c r="L399" s="346"/>
      <c r="M399" s="346"/>
      <c r="N399" s="346"/>
      <c r="O399" s="346"/>
      <c r="P399" s="346"/>
      <c r="Q399" s="346"/>
      <c r="R399" s="346"/>
      <c r="S399" s="346"/>
      <c r="T399" s="346"/>
      <c r="U399" s="346"/>
      <c r="V399" s="346"/>
      <c r="W399" s="34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c r="AS399" s="346"/>
      <c r="AT399" s="346"/>
      <c r="AU399" s="346"/>
      <c r="AV399" s="346"/>
      <c r="AW399" s="346"/>
      <c r="AX399" s="346"/>
      <c r="AY399" s="346"/>
      <c r="AZ399" s="346"/>
      <c r="BA399" s="346"/>
      <c r="BB399" s="346"/>
      <c r="BC399" s="346"/>
      <c r="BD399" s="346"/>
      <c r="BE399" s="346"/>
      <c r="BF399" s="346"/>
      <c r="BG399" s="346"/>
      <c r="BH399" s="346"/>
      <c r="BI399" s="346"/>
      <c r="BJ399" s="346"/>
      <c r="BK399" s="346"/>
      <c r="BL399" s="346"/>
      <c r="BM399" s="346"/>
      <c r="BN399" s="346"/>
      <c r="BO399" s="346"/>
      <c r="BP399" s="346"/>
      <c r="BQ399" s="346"/>
    </row>
    <row r="400" ht="15.75" customHeight="1">
      <c r="A400" s="346"/>
      <c r="B400" s="346"/>
      <c r="C400" s="346"/>
      <c r="D400" s="346"/>
      <c r="E400" s="346"/>
      <c r="F400" s="346"/>
      <c r="G400" s="346"/>
      <c r="H400" s="346"/>
      <c r="I400" s="346"/>
      <c r="J400" s="346"/>
      <c r="K400" s="346"/>
      <c r="L400" s="346"/>
      <c r="M400" s="346"/>
      <c r="N400" s="346"/>
      <c r="O400" s="346"/>
      <c r="P400" s="346"/>
      <c r="Q400" s="346"/>
      <c r="R400" s="346"/>
      <c r="S400" s="346"/>
      <c r="T400" s="346"/>
      <c r="U400" s="346"/>
      <c r="V400" s="346"/>
      <c r="W400" s="34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c r="AS400" s="346"/>
      <c r="AT400" s="346"/>
      <c r="AU400" s="346"/>
      <c r="AV400" s="346"/>
      <c r="AW400" s="346"/>
      <c r="AX400" s="346"/>
      <c r="AY400" s="346"/>
      <c r="AZ400" s="346"/>
      <c r="BA400" s="346"/>
      <c r="BB400" s="346"/>
      <c r="BC400" s="346"/>
      <c r="BD400" s="346"/>
      <c r="BE400" s="346"/>
      <c r="BF400" s="346"/>
      <c r="BG400" s="346"/>
      <c r="BH400" s="346"/>
      <c r="BI400" s="346"/>
      <c r="BJ400" s="346"/>
      <c r="BK400" s="346"/>
      <c r="BL400" s="346"/>
      <c r="BM400" s="346"/>
      <c r="BN400" s="346"/>
      <c r="BO400" s="346"/>
      <c r="BP400" s="346"/>
      <c r="BQ400" s="346"/>
    </row>
    <row r="401" ht="15.75" customHeight="1">
      <c r="A401" s="346"/>
      <c r="B401" s="346"/>
      <c r="C401" s="346"/>
      <c r="D401" s="346"/>
      <c r="E401" s="346"/>
      <c r="F401" s="346"/>
      <c r="G401" s="346"/>
      <c r="H401" s="346"/>
      <c r="I401" s="346"/>
      <c r="J401" s="346"/>
      <c r="K401" s="346"/>
      <c r="L401" s="346"/>
      <c r="M401" s="346"/>
      <c r="N401" s="346"/>
      <c r="O401" s="346"/>
      <c r="P401" s="346"/>
      <c r="Q401" s="346"/>
      <c r="R401" s="346"/>
      <c r="S401" s="346"/>
      <c r="T401" s="346"/>
      <c r="U401" s="346"/>
      <c r="V401" s="346"/>
      <c r="W401" s="34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c r="AS401" s="346"/>
      <c r="AT401" s="346"/>
      <c r="AU401" s="346"/>
      <c r="AV401" s="346"/>
      <c r="AW401" s="346"/>
      <c r="AX401" s="346"/>
      <c r="AY401" s="346"/>
      <c r="AZ401" s="346"/>
      <c r="BA401" s="346"/>
      <c r="BB401" s="346"/>
      <c r="BC401" s="346"/>
      <c r="BD401" s="346"/>
      <c r="BE401" s="346"/>
      <c r="BF401" s="346"/>
      <c r="BG401" s="346"/>
      <c r="BH401" s="346"/>
      <c r="BI401" s="346"/>
      <c r="BJ401" s="346"/>
      <c r="BK401" s="346"/>
      <c r="BL401" s="346"/>
      <c r="BM401" s="346"/>
      <c r="BN401" s="346"/>
      <c r="BO401" s="346"/>
      <c r="BP401" s="346"/>
      <c r="BQ401" s="346"/>
    </row>
    <row r="402" ht="15.75" customHeight="1">
      <c r="A402" s="346"/>
      <c r="B402" s="346"/>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c r="AS402" s="346"/>
      <c r="AT402" s="346"/>
      <c r="AU402" s="346"/>
      <c r="AV402" s="346"/>
      <c r="AW402" s="346"/>
      <c r="AX402" s="346"/>
      <c r="AY402" s="346"/>
      <c r="AZ402" s="346"/>
      <c r="BA402" s="346"/>
      <c r="BB402" s="346"/>
      <c r="BC402" s="346"/>
      <c r="BD402" s="346"/>
      <c r="BE402" s="346"/>
      <c r="BF402" s="346"/>
      <c r="BG402" s="346"/>
      <c r="BH402" s="346"/>
      <c r="BI402" s="346"/>
      <c r="BJ402" s="346"/>
      <c r="BK402" s="346"/>
      <c r="BL402" s="346"/>
      <c r="BM402" s="346"/>
      <c r="BN402" s="346"/>
      <c r="BO402" s="346"/>
      <c r="BP402" s="346"/>
      <c r="BQ402" s="346"/>
    </row>
    <row r="403" ht="15.75" customHeight="1">
      <c r="A403" s="346"/>
      <c r="B403" s="346"/>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c r="AS403" s="346"/>
      <c r="AT403" s="346"/>
      <c r="AU403" s="346"/>
      <c r="AV403" s="346"/>
      <c r="AW403" s="346"/>
      <c r="AX403" s="346"/>
      <c r="AY403" s="346"/>
      <c r="AZ403" s="346"/>
      <c r="BA403" s="346"/>
      <c r="BB403" s="346"/>
      <c r="BC403" s="346"/>
      <c r="BD403" s="346"/>
      <c r="BE403" s="346"/>
      <c r="BF403" s="346"/>
      <c r="BG403" s="346"/>
      <c r="BH403" s="346"/>
      <c r="BI403" s="346"/>
      <c r="BJ403" s="346"/>
      <c r="BK403" s="346"/>
      <c r="BL403" s="346"/>
      <c r="BM403" s="346"/>
      <c r="BN403" s="346"/>
      <c r="BO403" s="346"/>
      <c r="BP403" s="346"/>
      <c r="BQ403" s="346"/>
    </row>
    <row r="404" ht="15.75" customHeight="1">
      <c r="A404" s="346"/>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c r="AS404" s="346"/>
      <c r="AT404" s="346"/>
      <c r="AU404" s="346"/>
      <c r="AV404" s="346"/>
      <c r="AW404" s="346"/>
      <c r="AX404" s="346"/>
      <c r="AY404" s="346"/>
      <c r="AZ404" s="346"/>
      <c r="BA404" s="346"/>
      <c r="BB404" s="346"/>
      <c r="BC404" s="346"/>
      <c r="BD404" s="346"/>
      <c r="BE404" s="346"/>
      <c r="BF404" s="346"/>
      <c r="BG404" s="346"/>
      <c r="BH404" s="346"/>
      <c r="BI404" s="346"/>
      <c r="BJ404" s="346"/>
      <c r="BK404" s="346"/>
      <c r="BL404" s="346"/>
      <c r="BM404" s="346"/>
      <c r="BN404" s="346"/>
      <c r="BO404" s="346"/>
      <c r="BP404" s="346"/>
      <c r="BQ404" s="346"/>
    </row>
    <row r="405" ht="15.75" customHeight="1">
      <c r="A405" s="346"/>
      <c r="B405" s="346"/>
      <c r="C405" s="346"/>
      <c r="D405" s="346"/>
      <c r="E405" s="346"/>
      <c r="F405" s="346"/>
      <c r="G405" s="346"/>
      <c r="H405" s="346"/>
      <c r="I405" s="346"/>
      <c r="J405" s="346"/>
      <c r="K405" s="346"/>
      <c r="L405" s="346"/>
      <c r="M405" s="346"/>
      <c r="N405" s="346"/>
      <c r="O405" s="346"/>
      <c r="P405" s="346"/>
      <c r="Q405" s="346"/>
      <c r="R405" s="346"/>
      <c r="S405" s="346"/>
      <c r="T405" s="346"/>
      <c r="U405" s="346"/>
      <c r="V405" s="346"/>
      <c r="W405" s="34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c r="AS405" s="346"/>
      <c r="AT405" s="346"/>
      <c r="AU405" s="346"/>
      <c r="AV405" s="346"/>
      <c r="AW405" s="346"/>
      <c r="AX405" s="346"/>
      <c r="AY405" s="346"/>
      <c r="AZ405" s="346"/>
      <c r="BA405" s="346"/>
      <c r="BB405" s="346"/>
      <c r="BC405" s="346"/>
      <c r="BD405" s="346"/>
      <c r="BE405" s="346"/>
      <c r="BF405" s="346"/>
      <c r="BG405" s="346"/>
      <c r="BH405" s="346"/>
      <c r="BI405" s="346"/>
      <c r="BJ405" s="346"/>
      <c r="BK405" s="346"/>
      <c r="BL405" s="346"/>
      <c r="BM405" s="346"/>
      <c r="BN405" s="346"/>
      <c r="BO405" s="346"/>
      <c r="BP405" s="346"/>
      <c r="BQ405" s="346"/>
    </row>
    <row r="406" ht="15.75" customHeight="1">
      <c r="A406" s="346"/>
      <c r="B406" s="346"/>
      <c r="C406" s="346"/>
      <c r="D406" s="346"/>
      <c r="E406" s="346"/>
      <c r="F406" s="346"/>
      <c r="G406" s="346"/>
      <c r="H406" s="346"/>
      <c r="I406" s="346"/>
      <c r="J406" s="346"/>
      <c r="K406" s="346"/>
      <c r="L406" s="346"/>
      <c r="M406" s="346"/>
      <c r="N406" s="346"/>
      <c r="O406" s="346"/>
      <c r="P406" s="346"/>
      <c r="Q406" s="346"/>
      <c r="R406" s="346"/>
      <c r="S406" s="346"/>
      <c r="T406" s="346"/>
      <c r="U406" s="346"/>
      <c r="V406" s="346"/>
      <c r="W406" s="34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c r="AS406" s="346"/>
      <c r="AT406" s="346"/>
      <c r="AU406" s="346"/>
      <c r="AV406" s="346"/>
      <c r="AW406" s="346"/>
      <c r="AX406" s="346"/>
      <c r="AY406" s="346"/>
      <c r="AZ406" s="346"/>
      <c r="BA406" s="346"/>
      <c r="BB406" s="346"/>
      <c r="BC406" s="346"/>
      <c r="BD406" s="346"/>
      <c r="BE406" s="346"/>
      <c r="BF406" s="346"/>
      <c r="BG406" s="346"/>
      <c r="BH406" s="346"/>
      <c r="BI406" s="346"/>
      <c r="BJ406" s="346"/>
      <c r="BK406" s="346"/>
      <c r="BL406" s="346"/>
      <c r="BM406" s="346"/>
      <c r="BN406" s="346"/>
      <c r="BO406" s="346"/>
      <c r="BP406" s="346"/>
      <c r="BQ406" s="346"/>
    </row>
    <row r="407" ht="15.75" customHeight="1">
      <c r="A407" s="346"/>
      <c r="B407" s="346"/>
      <c r="C407" s="346"/>
      <c r="D407" s="346"/>
      <c r="E407" s="346"/>
      <c r="F407" s="346"/>
      <c r="G407" s="346"/>
      <c r="H407" s="346"/>
      <c r="I407" s="346"/>
      <c r="J407" s="346"/>
      <c r="K407" s="346"/>
      <c r="L407" s="346"/>
      <c r="M407" s="346"/>
      <c r="N407" s="346"/>
      <c r="O407" s="346"/>
      <c r="P407" s="346"/>
      <c r="Q407" s="346"/>
      <c r="R407" s="346"/>
      <c r="S407" s="346"/>
      <c r="T407" s="346"/>
      <c r="U407" s="346"/>
      <c r="V407" s="346"/>
      <c r="W407" s="34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c r="AS407" s="346"/>
      <c r="AT407" s="346"/>
      <c r="AU407" s="346"/>
      <c r="AV407" s="346"/>
      <c r="AW407" s="346"/>
      <c r="AX407" s="346"/>
      <c r="AY407" s="346"/>
      <c r="AZ407" s="346"/>
      <c r="BA407" s="346"/>
      <c r="BB407" s="346"/>
      <c r="BC407" s="346"/>
      <c r="BD407" s="346"/>
      <c r="BE407" s="346"/>
      <c r="BF407" s="346"/>
      <c r="BG407" s="346"/>
      <c r="BH407" s="346"/>
      <c r="BI407" s="346"/>
      <c r="BJ407" s="346"/>
      <c r="BK407" s="346"/>
      <c r="BL407" s="346"/>
      <c r="BM407" s="346"/>
      <c r="BN407" s="346"/>
      <c r="BO407" s="346"/>
      <c r="BP407" s="346"/>
      <c r="BQ407" s="346"/>
    </row>
    <row r="408" ht="15.75" customHeight="1">
      <c r="A408" s="346"/>
      <c r="B408" s="346"/>
      <c r="C408" s="346"/>
      <c r="D408" s="346"/>
      <c r="E408" s="346"/>
      <c r="F408" s="346"/>
      <c r="G408" s="346"/>
      <c r="H408" s="346"/>
      <c r="I408" s="346"/>
      <c r="J408" s="346"/>
      <c r="K408" s="346"/>
      <c r="L408" s="346"/>
      <c r="M408" s="346"/>
      <c r="N408" s="346"/>
      <c r="O408" s="346"/>
      <c r="P408" s="346"/>
      <c r="Q408" s="346"/>
      <c r="R408" s="346"/>
      <c r="S408" s="346"/>
      <c r="T408" s="346"/>
      <c r="U408" s="346"/>
      <c r="V408" s="346"/>
      <c r="W408" s="34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c r="AS408" s="346"/>
      <c r="AT408" s="346"/>
      <c r="AU408" s="346"/>
      <c r="AV408" s="346"/>
      <c r="AW408" s="346"/>
      <c r="AX408" s="346"/>
      <c r="AY408" s="346"/>
      <c r="AZ408" s="346"/>
      <c r="BA408" s="346"/>
      <c r="BB408" s="346"/>
      <c r="BC408" s="346"/>
      <c r="BD408" s="346"/>
      <c r="BE408" s="346"/>
      <c r="BF408" s="346"/>
      <c r="BG408" s="346"/>
      <c r="BH408" s="346"/>
      <c r="BI408" s="346"/>
      <c r="BJ408" s="346"/>
      <c r="BK408" s="346"/>
      <c r="BL408" s="346"/>
      <c r="BM408" s="346"/>
      <c r="BN408" s="346"/>
      <c r="BO408" s="346"/>
      <c r="BP408" s="346"/>
      <c r="BQ408" s="346"/>
    </row>
    <row r="409" ht="15.75" customHeight="1">
      <c r="A409" s="346"/>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c r="AS409" s="346"/>
      <c r="AT409" s="346"/>
      <c r="AU409" s="346"/>
      <c r="AV409" s="346"/>
      <c r="AW409" s="346"/>
      <c r="AX409" s="346"/>
      <c r="AY409" s="346"/>
      <c r="AZ409" s="346"/>
      <c r="BA409" s="346"/>
      <c r="BB409" s="346"/>
      <c r="BC409" s="346"/>
      <c r="BD409" s="346"/>
      <c r="BE409" s="346"/>
      <c r="BF409" s="346"/>
      <c r="BG409" s="346"/>
      <c r="BH409" s="346"/>
      <c r="BI409" s="346"/>
      <c r="BJ409" s="346"/>
      <c r="BK409" s="346"/>
      <c r="BL409" s="346"/>
      <c r="BM409" s="346"/>
      <c r="BN409" s="346"/>
      <c r="BO409" s="346"/>
      <c r="BP409" s="346"/>
      <c r="BQ409" s="346"/>
    </row>
    <row r="410" ht="15.75" customHeight="1">
      <c r="A410" s="346"/>
      <c r="B410" s="346"/>
      <c r="C410" s="346"/>
      <c r="D410" s="346"/>
      <c r="E410" s="346"/>
      <c r="F410" s="346"/>
      <c r="G410" s="346"/>
      <c r="H410" s="346"/>
      <c r="I410" s="346"/>
      <c r="J410" s="346"/>
      <c r="K410" s="346"/>
      <c r="L410" s="346"/>
      <c r="M410" s="346"/>
      <c r="N410" s="346"/>
      <c r="O410" s="346"/>
      <c r="P410" s="346"/>
      <c r="Q410" s="346"/>
      <c r="R410" s="346"/>
      <c r="S410" s="346"/>
      <c r="T410" s="346"/>
      <c r="U410" s="346"/>
      <c r="V410" s="346"/>
      <c r="W410" s="34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c r="AS410" s="346"/>
      <c r="AT410" s="346"/>
      <c r="AU410" s="346"/>
      <c r="AV410" s="346"/>
      <c r="AW410" s="346"/>
      <c r="AX410" s="346"/>
      <c r="AY410" s="346"/>
      <c r="AZ410" s="346"/>
      <c r="BA410" s="346"/>
      <c r="BB410" s="346"/>
      <c r="BC410" s="346"/>
      <c r="BD410" s="346"/>
      <c r="BE410" s="346"/>
      <c r="BF410" s="346"/>
      <c r="BG410" s="346"/>
      <c r="BH410" s="346"/>
      <c r="BI410" s="346"/>
      <c r="BJ410" s="346"/>
      <c r="BK410" s="346"/>
      <c r="BL410" s="346"/>
      <c r="BM410" s="346"/>
      <c r="BN410" s="346"/>
      <c r="BO410" s="346"/>
      <c r="BP410" s="346"/>
      <c r="BQ410" s="346"/>
    </row>
    <row r="411" ht="15.75" customHeight="1">
      <c r="A411" s="346"/>
      <c r="B411" s="346"/>
      <c r="C411" s="346"/>
      <c r="D411" s="346"/>
      <c r="E411" s="346"/>
      <c r="F411" s="346"/>
      <c r="G411" s="346"/>
      <c r="H411" s="346"/>
      <c r="I411" s="346"/>
      <c r="J411" s="346"/>
      <c r="K411" s="346"/>
      <c r="L411" s="346"/>
      <c r="M411" s="346"/>
      <c r="N411" s="346"/>
      <c r="O411" s="346"/>
      <c r="P411" s="346"/>
      <c r="Q411" s="346"/>
      <c r="R411" s="346"/>
      <c r="S411" s="346"/>
      <c r="T411" s="346"/>
      <c r="U411" s="346"/>
      <c r="V411" s="346"/>
      <c r="W411" s="34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c r="AS411" s="346"/>
      <c r="AT411" s="346"/>
      <c r="AU411" s="346"/>
      <c r="AV411" s="346"/>
      <c r="AW411" s="346"/>
      <c r="AX411" s="346"/>
      <c r="AY411" s="346"/>
      <c r="AZ411" s="346"/>
      <c r="BA411" s="346"/>
      <c r="BB411" s="346"/>
      <c r="BC411" s="346"/>
      <c r="BD411" s="346"/>
      <c r="BE411" s="346"/>
      <c r="BF411" s="346"/>
      <c r="BG411" s="346"/>
      <c r="BH411" s="346"/>
      <c r="BI411" s="346"/>
      <c r="BJ411" s="346"/>
      <c r="BK411" s="346"/>
      <c r="BL411" s="346"/>
      <c r="BM411" s="346"/>
      <c r="BN411" s="346"/>
      <c r="BO411" s="346"/>
      <c r="BP411" s="346"/>
      <c r="BQ411" s="346"/>
    </row>
    <row r="412" ht="15.75" customHeight="1">
      <c r="A412" s="346"/>
      <c r="B412" s="346"/>
      <c r="C412" s="346"/>
      <c r="D412" s="346"/>
      <c r="E412" s="346"/>
      <c r="F412" s="346"/>
      <c r="G412" s="346"/>
      <c r="H412" s="346"/>
      <c r="I412" s="346"/>
      <c r="J412" s="346"/>
      <c r="K412" s="346"/>
      <c r="L412" s="346"/>
      <c r="M412" s="346"/>
      <c r="N412" s="346"/>
      <c r="O412" s="346"/>
      <c r="P412" s="346"/>
      <c r="Q412" s="346"/>
      <c r="R412" s="346"/>
      <c r="S412" s="346"/>
      <c r="T412" s="346"/>
      <c r="U412" s="346"/>
      <c r="V412" s="346"/>
      <c r="W412" s="34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c r="AS412" s="346"/>
      <c r="AT412" s="346"/>
      <c r="AU412" s="346"/>
      <c r="AV412" s="346"/>
      <c r="AW412" s="346"/>
      <c r="AX412" s="346"/>
      <c r="AY412" s="346"/>
      <c r="AZ412" s="346"/>
      <c r="BA412" s="346"/>
      <c r="BB412" s="346"/>
      <c r="BC412" s="346"/>
      <c r="BD412" s="346"/>
      <c r="BE412" s="346"/>
      <c r="BF412" s="346"/>
      <c r="BG412" s="346"/>
      <c r="BH412" s="346"/>
      <c r="BI412" s="346"/>
      <c r="BJ412" s="346"/>
      <c r="BK412" s="346"/>
      <c r="BL412" s="346"/>
      <c r="BM412" s="346"/>
      <c r="BN412" s="346"/>
      <c r="BO412" s="346"/>
      <c r="BP412" s="346"/>
      <c r="BQ412" s="346"/>
    </row>
    <row r="413" ht="15.75" customHeight="1">
      <c r="A413" s="346"/>
      <c r="B413" s="346"/>
      <c r="C413" s="346"/>
      <c r="D413" s="346"/>
      <c r="E413" s="346"/>
      <c r="F413" s="346"/>
      <c r="G413" s="346"/>
      <c r="H413" s="346"/>
      <c r="I413" s="346"/>
      <c r="J413" s="346"/>
      <c r="K413" s="346"/>
      <c r="L413" s="346"/>
      <c r="M413" s="346"/>
      <c r="N413" s="346"/>
      <c r="O413" s="346"/>
      <c r="P413" s="346"/>
      <c r="Q413" s="346"/>
      <c r="R413" s="346"/>
      <c r="S413" s="346"/>
      <c r="T413" s="346"/>
      <c r="U413" s="346"/>
      <c r="V413" s="346"/>
      <c r="W413" s="34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c r="AS413" s="346"/>
      <c r="AT413" s="346"/>
      <c r="AU413" s="346"/>
      <c r="AV413" s="346"/>
      <c r="AW413" s="346"/>
      <c r="AX413" s="346"/>
      <c r="AY413" s="346"/>
      <c r="AZ413" s="346"/>
      <c r="BA413" s="346"/>
      <c r="BB413" s="346"/>
      <c r="BC413" s="346"/>
      <c r="BD413" s="346"/>
      <c r="BE413" s="346"/>
      <c r="BF413" s="346"/>
      <c r="BG413" s="346"/>
      <c r="BH413" s="346"/>
      <c r="BI413" s="346"/>
      <c r="BJ413" s="346"/>
      <c r="BK413" s="346"/>
      <c r="BL413" s="346"/>
      <c r="BM413" s="346"/>
      <c r="BN413" s="346"/>
      <c r="BO413" s="346"/>
      <c r="BP413" s="346"/>
      <c r="BQ413" s="346"/>
    </row>
    <row r="414" ht="15.75" customHeight="1">
      <c r="A414" s="346"/>
      <c r="B414" s="346"/>
      <c r="C414" s="346"/>
      <c r="D414" s="346"/>
      <c r="E414" s="346"/>
      <c r="F414" s="346"/>
      <c r="G414" s="346"/>
      <c r="H414" s="346"/>
      <c r="I414" s="346"/>
      <c r="J414" s="346"/>
      <c r="K414" s="346"/>
      <c r="L414" s="346"/>
      <c r="M414" s="346"/>
      <c r="N414" s="346"/>
      <c r="O414" s="346"/>
      <c r="P414" s="346"/>
      <c r="Q414" s="346"/>
      <c r="R414" s="346"/>
      <c r="S414" s="346"/>
      <c r="T414" s="346"/>
      <c r="U414" s="346"/>
      <c r="V414" s="346"/>
      <c r="W414" s="34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c r="AS414" s="346"/>
      <c r="AT414" s="346"/>
      <c r="AU414" s="346"/>
      <c r="AV414" s="346"/>
      <c r="AW414" s="346"/>
      <c r="AX414" s="346"/>
      <c r="AY414" s="346"/>
      <c r="AZ414" s="346"/>
      <c r="BA414" s="346"/>
      <c r="BB414" s="346"/>
      <c r="BC414" s="346"/>
      <c r="BD414" s="346"/>
      <c r="BE414" s="346"/>
      <c r="BF414" s="346"/>
      <c r="BG414" s="346"/>
      <c r="BH414" s="346"/>
      <c r="BI414" s="346"/>
      <c r="BJ414" s="346"/>
      <c r="BK414" s="346"/>
      <c r="BL414" s="346"/>
      <c r="BM414" s="346"/>
      <c r="BN414" s="346"/>
      <c r="BO414" s="346"/>
      <c r="BP414" s="346"/>
      <c r="BQ414" s="346"/>
    </row>
    <row r="415" ht="15.75" customHeight="1">
      <c r="A415" s="346"/>
      <c r="B415" s="346"/>
      <c r="C415" s="346"/>
      <c r="D415" s="346"/>
      <c r="E415" s="346"/>
      <c r="F415" s="346"/>
      <c r="G415" s="346"/>
      <c r="H415" s="346"/>
      <c r="I415" s="346"/>
      <c r="J415" s="346"/>
      <c r="K415" s="346"/>
      <c r="L415" s="346"/>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c r="AS415" s="346"/>
      <c r="AT415" s="346"/>
      <c r="AU415" s="346"/>
      <c r="AV415" s="346"/>
      <c r="AW415" s="346"/>
      <c r="AX415" s="346"/>
      <c r="AY415" s="346"/>
      <c r="AZ415" s="346"/>
      <c r="BA415" s="346"/>
      <c r="BB415" s="346"/>
      <c r="BC415" s="346"/>
      <c r="BD415" s="346"/>
      <c r="BE415" s="346"/>
      <c r="BF415" s="346"/>
      <c r="BG415" s="346"/>
      <c r="BH415" s="346"/>
      <c r="BI415" s="346"/>
      <c r="BJ415" s="346"/>
      <c r="BK415" s="346"/>
      <c r="BL415" s="346"/>
      <c r="BM415" s="346"/>
      <c r="BN415" s="346"/>
      <c r="BO415" s="346"/>
      <c r="BP415" s="346"/>
      <c r="BQ415" s="346"/>
    </row>
    <row r="416" ht="15.75" customHeight="1">
      <c r="A416" s="346"/>
      <c r="B416" s="346"/>
      <c r="C416" s="346"/>
      <c r="D416" s="346"/>
      <c r="E416" s="346"/>
      <c r="F416" s="346"/>
      <c r="G416" s="346"/>
      <c r="H416" s="346"/>
      <c r="I416" s="346"/>
      <c r="J416" s="346"/>
      <c r="K416" s="346"/>
      <c r="L416" s="346"/>
      <c r="M416" s="346"/>
      <c r="N416" s="346"/>
      <c r="O416" s="346"/>
      <c r="P416" s="346"/>
      <c r="Q416" s="346"/>
      <c r="R416" s="346"/>
      <c r="S416" s="346"/>
      <c r="T416" s="346"/>
      <c r="U416" s="346"/>
      <c r="V416" s="346"/>
      <c r="W416" s="34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c r="AS416" s="346"/>
      <c r="AT416" s="346"/>
      <c r="AU416" s="346"/>
      <c r="AV416" s="346"/>
      <c r="AW416" s="346"/>
      <c r="AX416" s="346"/>
      <c r="AY416" s="346"/>
      <c r="AZ416" s="346"/>
      <c r="BA416" s="346"/>
      <c r="BB416" s="346"/>
      <c r="BC416" s="346"/>
      <c r="BD416" s="346"/>
      <c r="BE416" s="346"/>
      <c r="BF416" s="346"/>
      <c r="BG416" s="346"/>
      <c r="BH416" s="346"/>
      <c r="BI416" s="346"/>
      <c r="BJ416" s="346"/>
      <c r="BK416" s="346"/>
      <c r="BL416" s="346"/>
      <c r="BM416" s="346"/>
      <c r="BN416" s="346"/>
      <c r="BO416" s="346"/>
      <c r="BP416" s="346"/>
      <c r="BQ416" s="346"/>
    </row>
    <row r="417" ht="15.75" customHeight="1">
      <c r="A417" s="346"/>
      <c r="B417" s="346"/>
      <c r="C417" s="346"/>
      <c r="D417" s="346"/>
      <c r="E417" s="346"/>
      <c r="F417" s="346"/>
      <c r="G417" s="346"/>
      <c r="H417" s="346"/>
      <c r="I417" s="346"/>
      <c r="J417" s="346"/>
      <c r="K417" s="346"/>
      <c r="L417" s="346"/>
      <c r="M417" s="346"/>
      <c r="N417" s="346"/>
      <c r="O417" s="346"/>
      <c r="P417" s="346"/>
      <c r="Q417" s="346"/>
      <c r="R417" s="346"/>
      <c r="S417" s="346"/>
      <c r="T417" s="346"/>
      <c r="U417" s="346"/>
      <c r="V417" s="346"/>
      <c r="W417" s="34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c r="AS417" s="346"/>
      <c r="AT417" s="346"/>
      <c r="AU417" s="346"/>
      <c r="AV417" s="346"/>
      <c r="AW417" s="346"/>
      <c r="AX417" s="346"/>
      <c r="AY417" s="346"/>
      <c r="AZ417" s="346"/>
      <c r="BA417" s="346"/>
      <c r="BB417" s="346"/>
      <c r="BC417" s="346"/>
      <c r="BD417" s="346"/>
      <c r="BE417" s="346"/>
      <c r="BF417" s="346"/>
      <c r="BG417" s="346"/>
      <c r="BH417" s="346"/>
      <c r="BI417" s="346"/>
      <c r="BJ417" s="346"/>
      <c r="BK417" s="346"/>
      <c r="BL417" s="346"/>
      <c r="BM417" s="346"/>
      <c r="BN417" s="346"/>
      <c r="BO417" s="346"/>
      <c r="BP417" s="346"/>
      <c r="BQ417" s="346"/>
    </row>
    <row r="418" ht="15.75" customHeight="1">
      <c r="A418" s="346"/>
      <c r="B418" s="346"/>
      <c r="C418" s="346"/>
      <c r="D418" s="346"/>
      <c r="E418" s="346"/>
      <c r="F418" s="346"/>
      <c r="G418" s="346"/>
      <c r="H418" s="346"/>
      <c r="I418" s="346"/>
      <c r="J418" s="346"/>
      <c r="K418" s="346"/>
      <c r="L418" s="346"/>
      <c r="M418" s="346"/>
      <c r="N418" s="346"/>
      <c r="O418" s="346"/>
      <c r="P418" s="346"/>
      <c r="Q418" s="346"/>
      <c r="R418" s="346"/>
      <c r="S418" s="346"/>
      <c r="T418" s="346"/>
      <c r="U418" s="346"/>
      <c r="V418" s="346"/>
      <c r="W418" s="34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c r="AS418" s="346"/>
      <c r="AT418" s="346"/>
      <c r="AU418" s="346"/>
      <c r="AV418" s="346"/>
      <c r="AW418" s="346"/>
      <c r="AX418" s="346"/>
      <c r="AY418" s="346"/>
      <c r="AZ418" s="346"/>
      <c r="BA418" s="346"/>
      <c r="BB418" s="346"/>
      <c r="BC418" s="346"/>
      <c r="BD418" s="346"/>
      <c r="BE418" s="346"/>
      <c r="BF418" s="346"/>
      <c r="BG418" s="346"/>
      <c r="BH418" s="346"/>
      <c r="BI418" s="346"/>
      <c r="BJ418" s="346"/>
      <c r="BK418" s="346"/>
      <c r="BL418" s="346"/>
      <c r="BM418" s="346"/>
      <c r="BN418" s="346"/>
      <c r="BO418" s="346"/>
      <c r="BP418" s="346"/>
      <c r="BQ418" s="346"/>
    </row>
    <row r="419" ht="15.75" customHeight="1">
      <c r="A419" s="346"/>
      <c r="B419" s="346"/>
      <c r="C419" s="346"/>
      <c r="D419" s="346"/>
      <c r="E419" s="346"/>
      <c r="F419" s="346"/>
      <c r="G419" s="346"/>
      <c r="H419" s="346"/>
      <c r="I419" s="346"/>
      <c r="J419" s="346"/>
      <c r="K419" s="346"/>
      <c r="L419" s="346"/>
      <c r="M419" s="346"/>
      <c r="N419" s="346"/>
      <c r="O419" s="346"/>
      <c r="P419" s="346"/>
      <c r="Q419" s="346"/>
      <c r="R419" s="346"/>
      <c r="S419" s="346"/>
      <c r="T419" s="346"/>
      <c r="U419" s="346"/>
      <c r="V419" s="346"/>
      <c r="W419" s="346"/>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c r="AS419" s="346"/>
      <c r="AT419" s="346"/>
      <c r="AU419" s="346"/>
      <c r="AV419" s="346"/>
      <c r="AW419" s="346"/>
      <c r="AX419" s="346"/>
      <c r="AY419" s="346"/>
      <c r="AZ419" s="346"/>
      <c r="BA419" s="346"/>
      <c r="BB419" s="346"/>
      <c r="BC419" s="346"/>
      <c r="BD419" s="346"/>
      <c r="BE419" s="346"/>
      <c r="BF419" s="346"/>
      <c r="BG419" s="346"/>
      <c r="BH419" s="346"/>
      <c r="BI419" s="346"/>
      <c r="BJ419" s="346"/>
      <c r="BK419" s="346"/>
      <c r="BL419" s="346"/>
      <c r="BM419" s="346"/>
      <c r="BN419" s="346"/>
      <c r="BO419" s="346"/>
      <c r="BP419" s="346"/>
      <c r="BQ419" s="346"/>
    </row>
    <row r="420" ht="15.75" customHeight="1">
      <c r="A420" s="346"/>
      <c r="B420" s="346"/>
      <c r="C420" s="346"/>
      <c r="D420" s="346"/>
      <c r="E420" s="346"/>
      <c r="F420" s="346"/>
      <c r="G420" s="346"/>
      <c r="H420" s="346"/>
      <c r="I420" s="346"/>
      <c r="J420" s="346"/>
      <c r="K420" s="346"/>
      <c r="L420" s="346"/>
      <c r="M420" s="346"/>
      <c r="N420" s="346"/>
      <c r="O420" s="346"/>
      <c r="P420" s="346"/>
      <c r="Q420" s="346"/>
      <c r="R420" s="346"/>
      <c r="S420" s="346"/>
      <c r="T420" s="346"/>
      <c r="U420" s="346"/>
      <c r="V420" s="346"/>
      <c r="W420" s="346"/>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c r="AS420" s="346"/>
      <c r="AT420" s="346"/>
      <c r="AU420" s="346"/>
      <c r="AV420" s="346"/>
      <c r="AW420" s="346"/>
      <c r="AX420" s="346"/>
      <c r="AY420" s="346"/>
      <c r="AZ420" s="346"/>
      <c r="BA420" s="346"/>
      <c r="BB420" s="346"/>
      <c r="BC420" s="346"/>
      <c r="BD420" s="346"/>
      <c r="BE420" s="346"/>
      <c r="BF420" s="346"/>
      <c r="BG420" s="346"/>
      <c r="BH420" s="346"/>
      <c r="BI420" s="346"/>
      <c r="BJ420" s="346"/>
      <c r="BK420" s="346"/>
      <c r="BL420" s="346"/>
      <c r="BM420" s="346"/>
      <c r="BN420" s="346"/>
      <c r="BO420" s="346"/>
      <c r="BP420" s="346"/>
      <c r="BQ420" s="346"/>
    </row>
    <row r="421" ht="15.75" customHeight="1">
      <c r="A421" s="346"/>
      <c r="B421" s="346"/>
      <c r="C421" s="346"/>
      <c r="D421" s="346"/>
      <c r="E421" s="346"/>
      <c r="F421" s="346"/>
      <c r="G421" s="346"/>
      <c r="H421" s="346"/>
      <c r="I421" s="346"/>
      <c r="J421" s="346"/>
      <c r="K421" s="346"/>
      <c r="L421" s="346"/>
      <c r="M421" s="346"/>
      <c r="N421" s="346"/>
      <c r="O421" s="346"/>
      <c r="P421" s="346"/>
      <c r="Q421" s="346"/>
      <c r="R421" s="346"/>
      <c r="S421" s="346"/>
      <c r="T421" s="346"/>
      <c r="U421" s="346"/>
      <c r="V421" s="346"/>
      <c r="W421" s="346"/>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c r="AS421" s="346"/>
      <c r="AT421" s="346"/>
      <c r="AU421" s="346"/>
      <c r="AV421" s="346"/>
      <c r="AW421" s="346"/>
      <c r="AX421" s="346"/>
      <c r="AY421" s="346"/>
      <c r="AZ421" s="346"/>
      <c r="BA421" s="346"/>
      <c r="BB421" s="346"/>
      <c r="BC421" s="346"/>
      <c r="BD421" s="346"/>
      <c r="BE421" s="346"/>
      <c r="BF421" s="346"/>
      <c r="BG421" s="346"/>
      <c r="BH421" s="346"/>
      <c r="BI421" s="346"/>
      <c r="BJ421" s="346"/>
      <c r="BK421" s="346"/>
      <c r="BL421" s="346"/>
      <c r="BM421" s="346"/>
      <c r="BN421" s="346"/>
      <c r="BO421" s="346"/>
      <c r="BP421" s="346"/>
      <c r="BQ421" s="346"/>
    </row>
    <row r="422" ht="15.75" customHeight="1">
      <c r="A422" s="346"/>
      <c r="B422" s="346"/>
      <c r="C422" s="346"/>
      <c r="D422" s="346"/>
      <c r="E422" s="346"/>
      <c r="F422" s="346"/>
      <c r="G422" s="346"/>
      <c r="H422" s="346"/>
      <c r="I422" s="346"/>
      <c r="J422" s="346"/>
      <c r="K422" s="346"/>
      <c r="L422" s="346"/>
      <c r="M422" s="346"/>
      <c r="N422" s="346"/>
      <c r="O422" s="346"/>
      <c r="P422" s="346"/>
      <c r="Q422" s="346"/>
      <c r="R422" s="346"/>
      <c r="S422" s="346"/>
      <c r="T422" s="346"/>
      <c r="U422" s="346"/>
      <c r="V422" s="346"/>
      <c r="W422" s="346"/>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c r="AS422" s="346"/>
      <c r="AT422" s="346"/>
      <c r="AU422" s="346"/>
      <c r="AV422" s="346"/>
      <c r="AW422" s="346"/>
      <c r="AX422" s="346"/>
      <c r="AY422" s="346"/>
      <c r="AZ422" s="346"/>
      <c r="BA422" s="346"/>
      <c r="BB422" s="346"/>
      <c r="BC422" s="346"/>
      <c r="BD422" s="346"/>
      <c r="BE422" s="346"/>
      <c r="BF422" s="346"/>
      <c r="BG422" s="346"/>
      <c r="BH422" s="346"/>
      <c r="BI422" s="346"/>
      <c r="BJ422" s="346"/>
      <c r="BK422" s="346"/>
      <c r="BL422" s="346"/>
      <c r="BM422" s="346"/>
      <c r="BN422" s="346"/>
      <c r="BO422" s="346"/>
      <c r="BP422" s="346"/>
      <c r="BQ422" s="346"/>
    </row>
    <row r="423" ht="15.75" customHeight="1">
      <c r="A423" s="346"/>
      <c r="B423" s="346"/>
      <c r="C423" s="346"/>
      <c r="D423" s="346"/>
      <c r="E423" s="346"/>
      <c r="F423" s="346"/>
      <c r="G423" s="346"/>
      <c r="H423" s="346"/>
      <c r="I423" s="346"/>
      <c r="J423" s="346"/>
      <c r="K423" s="346"/>
      <c r="L423" s="346"/>
      <c r="M423" s="346"/>
      <c r="N423" s="346"/>
      <c r="O423" s="346"/>
      <c r="P423" s="346"/>
      <c r="Q423" s="346"/>
      <c r="R423" s="346"/>
      <c r="S423" s="346"/>
      <c r="T423" s="346"/>
      <c r="U423" s="346"/>
      <c r="V423" s="346"/>
      <c r="W423" s="346"/>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c r="AS423" s="346"/>
      <c r="AT423" s="346"/>
      <c r="AU423" s="346"/>
      <c r="AV423" s="346"/>
      <c r="AW423" s="346"/>
      <c r="AX423" s="346"/>
      <c r="AY423" s="346"/>
      <c r="AZ423" s="346"/>
      <c r="BA423" s="346"/>
      <c r="BB423" s="346"/>
      <c r="BC423" s="346"/>
      <c r="BD423" s="346"/>
      <c r="BE423" s="346"/>
      <c r="BF423" s="346"/>
      <c r="BG423" s="346"/>
      <c r="BH423" s="346"/>
      <c r="BI423" s="346"/>
      <c r="BJ423" s="346"/>
      <c r="BK423" s="346"/>
      <c r="BL423" s="346"/>
      <c r="BM423" s="346"/>
      <c r="BN423" s="346"/>
      <c r="BO423" s="346"/>
      <c r="BP423" s="346"/>
      <c r="BQ423" s="346"/>
    </row>
    <row r="424" ht="15.75" customHeight="1">
      <c r="A424" s="346"/>
      <c r="B424" s="346"/>
      <c r="C424" s="346"/>
      <c r="D424" s="346"/>
      <c r="E424" s="346"/>
      <c r="F424" s="346"/>
      <c r="G424" s="346"/>
      <c r="H424" s="346"/>
      <c r="I424" s="346"/>
      <c r="J424" s="346"/>
      <c r="K424" s="346"/>
      <c r="L424" s="346"/>
      <c r="M424" s="346"/>
      <c r="N424" s="346"/>
      <c r="O424" s="346"/>
      <c r="P424" s="346"/>
      <c r="Q424" s="346"/>
      <c r="R424" s="346"/>
      <c r="S424" s="346"/>
      <c r="T424" s="346"/>
      <c r="U424" s="346"/>
      <c r="V424" s="346"/>
      <c r="W424" s="346"/>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c r="AS424" s="346"/>
      <c r="AT424" s="346"/>
      <c r="AU424" s="346"/>
      <c r="AV424" s="346"/>
      <c r="AW424" s="346"/>
      <c r="AX424" s="346"/>
      <c r="AY424" s="346"/>
      <c r="AZ424" s="346"/>
      <c r="BA424" s="346"/>
      <c r="BB424" s="346"/>
      <c r="BC424" s="346"/>
      <c r="BD424" s="346"/>
      <c r="BE424" s="346"/>
      <c r="BF424" s="346"/>
      <c r="BG424" s="346"/>
      <c r="BH424" s="346"/>
      <c r="BI424" s="346"/>
      <c r="BJ424" s="346"/>
      <c r="BK424" s="346"/>
      <c r="BL424" s="346"/>
      <c r="BM424" s="346"/>
      <c r="BN424" s="346"/>
      <c r="BO424" s="346"/>
      <c r="BP424" s="346"/>
      <c r="BQ424" s="346"/>
    </row>
    <row r="425" ht="15.75" customHeight="1">
      <c r="A425" s="346"/>
      <c r="B425" s="346"/>
      <c r="C425" s="346"/>
      <c r="D425" s="346"/>
      <c r="E425" s="346"/>
      <c r="F425" s="346"/>
      <c r="G425" s="346"/>
      <c r="H425" s="346"/>
      <c r="I425" s="346"/>
      <c r="J425" s="346"/>
      <c r="K425" s="346"/>
      <c r="L425" s="346"/>
      <c r="M425" s="346"/>
      <c r="N425" s="346"/>
      <c r="O425" s="346"/>
      <c r="P425" s="346"/>
      <c r="Q425" s="346"/>
      <c r="R425" s="346"/>
      <c r="S425" s="346"/>
      <c r="T425" s="346"/>
      <c r="U425" s="346"/>
      <c r="V425" s="346"/>
      <c r="W425" s="346"/>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c r="AS425" s="346"/>
      <c r="AT425" s="346"/>
      <c r="AU425" s="346"/>
      <c r="AV425" s="346"/>
      <c r="AW425" s="346"/>
      <c r="AX425" s="346"/>
      <c r="AY425" s="346"/>
      <c r="AZ425" s="346"/>
      <c r="BA425" s="346"/>
      <c r="BB425" s="346"/>
      <c r="BC425" s="346"/>
      <c r="BD425" s="346"/>
      <c r="BE425" s="346"/>
      <c r="BF425" s="346"/>
      <c r="BG425" s="346"/>
      <c r="BH425" s="346"/>
      <c r="BI425" s="346"/>
      <c r="BJ425" s="346"/>
      <c r="BK425" s="346"/>
      <c r="BL425" s="346"/>
      <c r="BM425" s="346"/>
      <c r="BN425" s="346"/>
      <c r="BO425" s="346"/>
      <c r="BP425" s="346"/>
      <c r="BQ425" s="346"/>
    </row>
    <row r="426" ht="15.75" customHeight="1">
      <c r="A426" s="346"/>
      <c r="B426" s="346"/>
      <c r="C426" s="346"/>
      <c r="D426" s="346"/>
      <c r="E426" s="346"/>
      <c r="F426" s="346"/>
      <c r="G426" s="346"/>
      <c r="H426" s="346"/>
      <c r="I426" s="346"/>
      <c r="J426" s="346"/>
      <c r="K426" s="346"/>
      <c r="L426" s="346"/>
      <c r="M426" s="346"/>
      <c r="N426" s="346"/>
      <c r="O426" s="346"/>
      <c r="P426" s="346"/>
      <c r="Q426" s="346"/>
      <c r="R426" s="346"/>
      <c r="S426" s="346"/>
      <c r="T426" s="346"/>
      <c r="U426" s="346"/>
      <c r="V426" s="346"/>
      <c r="W426" s="346"/>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c r="AS426" s="346"/>
      <c r="AT426" s="346"/>
      <c r="AU426" s="346"/>
      <c r="AV426" s="346"/>
      <c r="AW426" s="346"/>
      <c r="AX426" s="346"/>
      <c r="AY426" s="346"/>
      <c r="AZ426" s="346"/>
      <c r="BA426" s="346"/>
      <c r="BB426" s="346"/>
      <c r="BC426" s="346"/>
      <c r="BD426" s="346"/>
      <c r="BE426" s="346"/>
      <c r="BF426" s="346"/>
      <c r="BG426" s="346"/>
      <c r="BH426" s="346"/>
      <c r="BI426" s="346"/>
      <c r="BJ426" s="346"/>
      <c r="BK426" s="346"/>
      <c r="BL426" s="346"/>
      <c r="BM426" s="346"/>
      <c r="BN426" s="346"/>
      <c r="BO426" s="346"/>
      <c r="BP426" s="346"/>
      <c r="BQ426" s="346"/>
    </row>
    <row r="427" ht="15.75" customHeight="1">
      <c r="A427" s="346"/>
      <c r="B427" s="346"/>
      <c r="C427" s="346"/>
      <c r="D427" s="346"/>
      <c r="E427" s="346"/>
      <c r="F427" s="346"/>
      <c r="G427" s="346"/>
      <c r="H427" s="346"/>
      <c r="I427" s="346"/>
      <c r="J427" s="346"/>
      <c r="K427" s="346"/>
      <c r="L427" s="346"/>
      <c r="M427" s="346"/>
      <c r="N427" s="346"/>
      <c r="O427" s="346"/>
      <c r="P427" s="346"/>
      <c r="Q427" s="346"/>
      <c r="R427" s="346"/>
      <c r="S427" s="346"/>
      <c r="T427" s="346"/>
      <c r="U427" s="346"/>
      <c r="V427" s="346"/>
      <c r="W427" s="346"/>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c r="AS427" s="346"/>
      <c r="AT427" s="346"/>
      <c r="AU427" s="346"/>
      <c r="AV427" s="346"/>
      <c r="AW427" s="346"/>
      <c r="AX427" s="346"/>
      <c r="AY427" s="346"/>
      <c r="AZ427" s="346"/>
      <c r="BA427" s="346"/>
      <c r="BB427" s="346"/>
      <c r="BC427" s="346"/>
      <c r="BD427" s="346"/>
      <c r="BE427" s="346"/>
      <c r="BF427" s="346"/>
      <c r="BG427" s="346"/>
      <c r="BH427" s="346"/>
      <c r="BI427" s="346"/>
      <c r="BJ427" s="346"/>
      <c r="BK427" s="346"/>
      <c r="BL427" s="346"/>
      <c r="BM427" s="346"/>
      <c r="BN427" s="346"/>
      <c r="BO427" s="346"/>
      <c r="BP427" s="346"/>
      <c r="BQ427" s="346"/>
    </row>
    <row r="428" ht="15.75" customHeight="1">
      <c r="A428" s="346"/>
      <c r="B428" s="346"/>
      <c r="C428" s="346"/>
      <c r="D428" s="346"/>
      <c r="E428" s="346"/>
      <c r="F428" s="346"/>
      <c r="G428" s="346"/>
      <c r="H428" s="346"/>
      <c r="I428" s="346"/>
      <c r="J428" s="346"/>
      <c r="K428" s="346"/>
      <c r="L428" s="346"/>
      <c r="M428" s="346"/>
      <c r="N428" s="346"/>
      <c r="O428" s="346"/>
      <c r="P428" s="346"/>
      <c r="Q428" s="346"/>
      <c r="R428" s="346"/>
      <c r="S428" s="346"/>
      <c r="T428" s="346"/>
      <c r="U428" s="346"/>
      <c r="V428" s="346"/>
      <c r="W428" s="346"/>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c r="AS428" s="346"/>
      <c r="AT428" s="346"/>
      <c r="AU428" s="346"/>
      <c r="AV428" s="346"/>
      <c r="AW428" s="346"/>
      <c r="AX428" s="346"/>
      <c r="AY428" s="346"/>
      <c r="AZ428" s="346"/>
      <c r="BA428" s="346"/>
      <c r="BB428" s="346"/>
      <c r="BC428" s="346"/>
      <c r="BD428" s="346"/>
      <c r="BE428" s="346"/>
      <c r="BF428" s="346"/>
      <c r="BG428" s="346"/>
      <c r="BH428" s="346"/>
      <c r="BI428" s="346"/>
      <c r="BJ428" s="346"/>
      <c r="BK428" s="346"/>
      <c r="BL428" s="346"/>
      <c r="BM428" s="346"/>
      <c r="BN428" s="346"/>
      <c r="BO428" s="346"/>
      <c r="BP428" s="346"/>
      <c r="BQ428" s="346"/>
    </row>
    <row r="429" ht="15.75" customHeight="1">
      <c r="A429" s="346"/>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c r="AS429" s="346"/>
      <c r="AT429" s="346"/>
      <c r="AU429" s="346"/>
      <c r="AV429" s="346"/>
      <c r="AW429" s="346"/>
      <c r="AX429" s="346"/>
      <c r="AY429" s="346"/>
      <c r="AZ429" s="346"/>
      <c r="BA429" s="346"/>
      <c r="BB429" s="346"/>
      <c r="BC429" s="346"/>
      <c r="BD429" s="346"/>
      <c r="BE429" s="346"/>
      <c r="BF429" s="346"/>
      <c r="BG429" s="346"/>
      <c r="BH429" s="346"/>
      <c r="BI429" s="346"/>
      <c r="BJ429" s="346"/>
      <c r="BK429" s="346"/>
      <c r="BL429" s="346"/>
      <c r="BM429" s="346"/>
      <c r="BN429" s="346"/>
      <c r="BO429" s="346"/>
      <c r="BP429" s="346"/>
      <c r="BQ429" s="346"/>
    </row>
    <row r="430" ht="15.75" customHeight="1">
      <c r="A430" s="346"/>
      <c r="B430" s="346"/>
      <c r="C430" s="346"/>
      <c r="D430" s="346"/>
      <c r="E430" s="346"/>
      <c r="F430" s="346"/>
      <c r="G430" s="346"/>
      <c r="H430" s="346"/>
      <c r="I430" s="346"/>
      <c r="J430" s="346"/>
      <c r="K430" s="346"/>
      <c r="L430" s="346"/>
      <c r="M430" s="346"/>
      <c r="N430" s="346"/>
      <c r="O430" s="346"/>
      <c r="P430" s="346"/>
      <c r="Q430" s="346"/>
      <c r="R430" s="346"/>
      <c r="S430" s="346"/>
      <c r="T430" s="346"/>
      <c r="U430" s="346"/>
      <c r="V430" s="346"/>
      <c r="W430" s="346"/>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c r="AS430" s="346"/>
      <c r="AT430" s="346"/>
      <c r="AU430" s="346"/>
      <c r="AV430" s="346"/>
      <c r="AW430" s="346"/>
      <c r="AX430" s="346"/>
      <c r="AY430" s="346"/>
      <c r="AZ430" s="346"/>
      <c r="BA430" s="346"/>
      <c r="BB430" s="346"/>
      <c r="BC430" s="346"/>
      <c r="BD430" s="346"/>
      <c r="BE430" s="346"/>
      <c r="BF430" s="346"/>
      <c r="BG430" s="346"/>
      <c r="BH430" s="346"/>
      <c r="BI430" s="346"/>
      <c r="BJ430" s="346"/>
      <c r="BK430" s="346"/>
      <c r="BL430" s="346"/>
      <c r="BM430" s="346"/>
      <c r="BN430" s="346"/>
      <c r="BO430" s="346"/>
      <c r="BP430" s="346"/>
      <c r="BQ430" s="346"/>
    </row>
    <row r="431" ht="15.75" customHeight="1">
      <c r="A431" s="346"/>
      <c r="B431" s="346"/>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c r="AS431" s="346"/>
      <c r="AT431" s="346"/>
      <c r="AU431" s="346"/>
      <c r="AV431" s="346"/>
      <c r="AW431" s="346"/>
      <c r="AX431" s="346"/>
      <c r="AY431" s="346"/>
      <c r="AZ431" s="346"/>
      <c r="BA431" s="346"/>
      <c r="BB431" s="346"/>
      <c r="BC431" s="346"/>
      <c r="BD431" s="346"/>
      <c r="BE431" s="346"/>
      <c r="BF431" s="346"/>
      <c r="BG431" s="346"/>
      <c r="BH431" s="346"/>
      <c r="BI431" s="346"/>
      <c r="BJ431" s="346"/>
      <c r="BK431" s="346"/>
      <c r="BL431" s="346"/>
      <c r="BM431" s="346"/>
      <c r="BN431" s="346"/>
      <c r="BO431" s="346"/>
      <c r="BP431" s="346"/>
      <c r="BQ431" s="346"/>
    </row>
    <row r="432" ht="15.75" customHeight="1">
      <c r="A432" s="346"/>
      <c r="B432" s="346"/>
      <c r="C432" s="346"/>
      <c r="D432" s="346"/>
      <c r="E432" s="346"/>
      <c r="F432" s="346"/>
      <c r="G432" s="346"/>
      <c r="H432" s="346"/>
      <c r="I432" s="346"/>
      <c r="J432" s="346"/>
      <c r="K432" s="346"/>
      <c r="L432" s="346"/>
      <c r="M432" s="346"/>
      <c r="N432" s="346"/>
      <c r="O432" s="346"/>
      <c r="P432" s="346"/>
      <c r="Q432" s="346"/>
      <c r="R432" s="346"/>
      <c r="S432" s="346"/>
      <c r="T432" s="346"/>
      <c r="U432" s="346"/>
      <c r="V432" s="346"/>
      <c r="W432" s="346"/>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c r="AS432" s="346"/>
      <c r="AT432" s="346"/>
      <c r="AU432" s="346"/>
      <c r="AV432" s="346"/>
      <c r="AW432" s="346"/>
      <c r="AX432" s="346"/>
      <c r="AY432" s="346"/>
      <c r="AZ432" s="346"/>
      <c r="BA432" s="346"/>
      <c r="BB432" s="346"/>
      <c r="BC432" s="346"/>
      <c r="BD432" s="346"/>
      <c r="BE432" s="346"/>
      <c r="BF432" s="346"/>
      <c r="BG432" s="346"/>
      <c r="BH432" s="346"/>
      <c r="BI432" s="346"/>
      <c r="BJ432" s="346"/>
      <c r="BK432" s="346"/>
      <c r="BL432" s="346"/>
      <c r="BM432" s="346"/>
      <c r="BN432" s="346"/>
      <c r="BO432" s="346"/>
      <c r="BP432" s="346"/>
      <c r="BQ432" s="346"/>
    </row>
    <row r="433" ht="15.75" customHeight="1">
      <c r="A433" s="346"/>
      <c r="B433" s="346"/>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c r="AS433" s="346"/>
      <c r="AT433" s="346"/>
      <c r="AU433" s="346"/>
      <c r="AV433" s="346"/>
      <c r="AW433" s="346"/>
      <c r="AX433" s="346"/>
      <c r="AY433" s="346"/>
      <c r="AZ433" s="346"/>
      <c r="BA433" s="346"/>
      <c r="BB433" s="346"/>
      <c r="BC433" s="346"/>
      <c r="BD433" s="346"/>
      <c r="BE433" s="346"/>
      <c r="BF433" s="346"/>
      <c r="BG433" s="346"/>
      <c r="BH433" s="346"/>
      <c r="BI433" s="346"/>
      <c r="BJ433" s="346"/>
      <c r="BK433" s="346"/>
      <c r="BL433" s="346"/>
      <c r="BM433" s="346"/>
      <c r="BN433" s="346"/>
      <c r="BO433" s="346"/>
      <c r="BP433" s="346"/>
      <c r="BQ433" s="346"/>
    </row>
    <row r="434" ht="15.75" customHeight="1">
      <c r="A434" s="346"/>
      <c r="B434" s="346"/>
      <c r="C434" s="346"/>
      <c r="D434" s="346"/>
      <c r="E434" s="346"/>
      <c r="F434" s="346"/>
      <c r="G434" s="346"/>
      <c r="H434" s="346"/>
      <c r="I434" s="346"/>
      <c r="J434" s="346"/>
      <c r="K434" s="346"/>
      <c r="L434" s="346"/>
      <c r="M434" s="346"/>
      <c r="N434" s="346"/>
      <c r="O434" s="346"/>
      <c r="P434" s="346"/>
      <c r="Q434" s="346"/>
      <c r="R434" s="346"/>
      <c r="S434" s="346"/>
      <c r="T434" s="346"/>
      <c r="U434" s="346"/>
      <c r="V434" s="346"/>
      <c r="W434" s="346"/>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c r="AS434" s="346"/>
      <c r="AT434" s="346"/>
      <c r="AU434" s="346"/>
      <c r="AV434" s="346"/>
      <c r="AW434" s="346"/>
      <c r="AX434" s="346"/>
      <c r="AY434" s="346"/>
      <c r="AZ434" s="346"/>
      <c r="BA434" s="346"/>
      <c r="BB434" s="346"/>
      <c r="BC434" s="346"/>
      <c r="BD434" s="346"/>
      <c r="BE434" s="346"/>
      <c r="BF434" s="346"/>
      <c r="BG434" s="346"/>
      <c r="BH434" s="346"/>
      <c r="BI434" s="346"/>
      <c r="BJ434" s="346"/>
      <c r="BK434" s="346"/>
      <c r="BL434" s="346"/>
      <c r="BM434" s="346"/>
      <c r="BN434" s="346"/>
      <c r="BO434" s="346"/>
      <c r="BP434" s="346"/>
      <c r="BQ434" s="346"/>
    </row>
    <row r="435" ht="15.75" customHeight="1">
      <c r="A435" s="346"/>
      <c r="B435" s="346"/>
      <c r="C435" s="346"/>
      <c r="D435" s="346"/>
      <c r="E435" s="346"/>
      <c r="F435" s="346"/>
      <c r="G435" s="346"/>
      <c r="H435" s="346"/>
      <c r="I435" s="346"/>
      <c r="J435" s="346"/>
      <c r="K435" s="346"/>
      <c r="L435" s="346"/>
      <c r="M435" s="346"/>
      <c r="N435" s="346"/>
      <c r="O435" s="346"/>
      <c r="P435" s="346"/>
      <c r="Q435" s="346"/>
      <c r="R435" s="346"/>
      <c r="S435" s="346"/>
      <c r="T435" s="346"/>
      <c r="U435" s="346"/>
      <c r="V435" s="346"/>
      <c r="W435" s="346"/>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c r="AS435" s="346"/>
      <c r="AT435" s="346"/>
      <c r="AU435" s="346"/>
      <c r="AV435" s="346"/>
      <c r="AW435" s="346"/>
      <c r="AX435" s="346"/>
      <c r="AY435" s="346"/>
      <c r="AZ435" s="346"/>
      <c r="BA435" s="346"/>
      <c r="BB435" s="346"/>
      <c r="BC435" s="346"/>
      <c r="BD435" s="346"/>
      <c r="BE435" s="346"/>
      <c r="BF435" s="346"/>
      <c r="BG435" s="346"/>
      <c r="BH435" s="346"/>
      <c r="BI435" s="346"/>
      <c r="BJ435" s="346"/>
      <c r="BK435" s="346"/>
      <c r="BL435" s="346"/>
      <c r="BM435" s="346"/>
      <c r="BN435" s="346"/>
      <c r="BO435" s="346"/>
      <c r="BP435" s="346"/>
      <c r="BQ435" s="346"/>
    </row>
    <row r="436" ht="15.75" customHeight="1">
      <c r="A436" s="346"/>
      <c r="B436" s="346"/>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c r="AS436" s="346"/>
      <c r="AT436" s="346"/>
      <c r="AU436" s="346"/>
      <c r="AV436" s="346"/>
      <c r="AW436" s="346"/>
      <c r="AX436" s="346"/>
      <c r="AY436" s="346"/>
      <c r="AZ436" s="346"/>
      <c r="BA436" s="346"/>
      <c r="BB436" s="346"/>
      <c r="BC436" s="346"/>
      <c r="BD436" s="346"/>
      <c r="BE436" s="346"/>
      <c r="BF436" s="346"/>
      <c r="BG436" s="346"/>
      <c r="BH436" s="346"/>
      <c r="BI436" s="346"/>
      <c r="BJ436" s="346"/>
      <c r="BK436" s="346"/>
      <c r="BL436" s="346"/>
      <c r="BM436" s="346"/>
      <c r="BN436" s="346"/>
      <c r="BO436" s="346"/>
      <c r="BP436" s="346"/>
      <c r="BQ436" s="346"/>
    </row>
    <row r="437" ht="15.75" customHeight="1">
      <c r="A437" s="346"/>
      <c r="B437" s="346"/>
      <c r="C437" s="346"/>
      <c r="D437" s="346"/>
      <c r="E437" s="346"/>
      <c r="F437" s="346"/>
      <c r="G437" s="346"/>
      <c r="H437" s="346"/>
      <c r="I437" s="346"/>
      <c r="J437" s="346"/>
      <c r="K437" s="346"/>
      <c r="L437" s="346"/>
      <c r="M437" s="346"/>
      <c r="N437" s="346"/>
      <c r="O437" s="346"/>
      <c r="P437" s="346"/>
      <c r="Q437" s="346"/>
      <c r="R437" s="346"/>
      <c r="S437" s="346"/>
      <c r="T437" s="346"/>
      <c r="U437" s="346"/>
      <c r="V437" s="346"/>
      <c r="W437" s="346"/>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c r="AS437" s="346"/>
      <c r="AT437" s="346"/>
      <c r="AU437" s="346"/>
      <c r="AV437" s="346"/>
      <c r="AW437" s="346"/>
      <c r="AX437" s="346"/>
      <c r="AY437" s="346"/>
      <c r="AZ437" s="346"/>
      <c r="BA437" s="346"/>
      <c r="BB437" s="346"/>
      <c r="BC437" s="346"/>
      <c r="BD437" s="346"/>
      <c r="BE437" s="346"/>
      <c r="BF437" s="346"/>
      <c r="BG437" s="346"/>
      <c r="BH437" s="346"/>
      <c r="BI437" s="346"/>
      <c r="BJ437" s="346"/>
      <c r="BK437" s="346"/>
      <c r="BL437" s="346"/>
      <c r="BM437" s="346"/>
      <c r="BN437" s="346"/>
      <c r="BO437" s="346"/>
      <c r="BP437" s="346"/>
      <c r="BQ437" s="346"/>
    </row>
    <row r="438" ht="15.75" customHeight="1">
      <c r="A438" s="346"/>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c r="AS438" s="346"/>
      <c r="AT438" s="346"/>
      <c r="AU438" s="346"/>
      <c r="AV438" s="346"/>
      <c r="AW438" s="346"/>
      <c r="AX438" s="346"/>
      <c r="AY438" s="346"/>
      <c r="AZ438" s="346"/>
      <c r="BA438" s="346"/>
      <c r="BB438" s="346"/>
      <c r="BC438" s="346"/>
      <c r="BD438" s="346"/>
      <c r="BE438" s="346"/>
      <c r="BF438" s="346"/>
      <c r="BG438" s="346"/>
      <c r="BH438" s="346"/>
      <c r="BI438" s="346"/>
      <c r="BJ438" s="346"/>
      <c r="BK438" s="346"/>
      <c r="BL438" s="346"/>
      <c r="BM438" s="346"/>
      <c r="BN438" s="346"/>
      <c r="BO438" s="346"/>
      <c r="BP438" s="346"/>
      <c r="BQ438" s="346"/>
    </row>
    <row r="439" ht="15.75" customHeight="1">
      <c r="A439" s="346"/>
      <c r="B439" s="346"/>
      <c r="C439" s="346"/>
      <c r="D439" s="346"/>
      <c r="E439" s="346"/>
      <c r="F439" s="346"/>
      <c r="G439" s="346"/>
      <c r="H439" s="346"/>
      <c r="I439" s="346"/>
      <c r="J439" s="346"/>
      <c r="K439" s="346"/>
      <c r="L439" s="346"/>
      <c r="M439" s="346"/>
      <c r="N439" s="346"/>
      <c r="O439" s="346"/>
      <c r="P439" s="346"/>
      <c r="Q439" s="346"/>
      <c r="R439" s="346"/>
      <c r="S439" s="346"/>
      <c r="T439" s="346"/>
      <c r="U439" s="346"/>
      <c r="V439" s="346"/>
      <c r="W439" s="346"/>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c r="AS439" s="346"/>
      <c r="AT439" s="346"/>
      <c r="AU439" s="346"/>
      <c r="AV439" s="346"/>
      <c r="AW439" s="346"/>
      <c r="AX439" s="346"/>
      <c r="AY439" s="346"/>
      <c r="AZ439" s="346"/>
      <c r="BA439" s="346"/>
      <c r="BB439" s="346"/>
      <c r="BC439" s="346"/>
      <c r="BD439" s="346"/>
      <c r="BE439" s="346"/>
      <c r="BF439" s="346"/>
      <c r="BG439" s="346"/>
      <c r="BH439" s="346"/>
      <c r="BI439" s="346"/>
      <c r="BJ439" s="346"/>
      <c r="BK439" s="346"/>
      <c r="BL439" s="346"/>
      <c r="BM439" s="346"/>
      <c r="BN439" s="346"/>
      <c r="BO439" s="346"/>
      <c r="BP439" s="346"/>
      <c r="BQ439" s="346"/>
    </row>
    <row r="440" ht="15.75" customHeight="1">
      <c r="A440" s="346"/>
      <c r="B440" s="346"/>
      <c r="C440" s="346"/>
      <c r="D440" s="346"/>
      <c r="E440" s="346"/>
      <c r="F440" s="346"/>
      <c r="G440" s="346"/>
      <c r="H440" s="346"/>
      <c r="I440" s="346"/>
      <c r="J440" s="346"/>
      <c r="K440" s="346"/>
      <c r="L440" s="346"/>
      <c r="M440" s="346"/>
      <c r="N440" s="346"/>
      <c r="O440" s="346"/>
      <c r="P440" s="346"/>
      <c r="Q440" s="346"/>
      <c r="R440" s="346"/>
      <c r="S440" s="346"/>
      <c r="T440" s="346"/>
      <c r="U440" s="346"/>
      <c r="V440" s="346"/>
      <c r="W440" s="346"/>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c r="AS440" s="346"/>
      <c r="AT440" s="346"/>
      <c r="AU440" s="346"/>
      <c r="AV440" s="346"/>
      <c r="AW440" s="346"/>
      <c r="AX440" s="346"/>
      <c r="AY440" s="346"/>
      <c r="AZ440" s="346"/>
      <c r="BA440" s="346"/>
      <c r="BB440" s="346"/>
      <c r="BC440" s="346"/>
      <c r="BD440" s="346"/>
      <c r="BE440" s="346"/>
      <c r="BF440" s="346"/>
      <c r="BG440" s="346"/>
      <c r="BH440" s="346"/>
      <c r="BI440" s="346"/>
      <c r="BJ440" s="346"/>
      <c r="BK440" s="346"/>
      <c r="BL440" s="346"/>
      <c r="BM440" s="346"/>
      <c r="BN440" s="346"/>
      <c r="BO440" s="346"/>
      <c r="BP440" s="346"/>
      <c r="BQ440" s="346"/>
    </row>
    <row r="441" ht="15.75" customHeight="1">
      <c r="A441" s="346"/>
      <c r="B441" s="346"/>
      <c r="C441" s="346"/>
      <c r="D441" s="346"/>
      <c r="E441" s="346"/>
      <c r="F441" s="346"/>
      <c r="G441" s="346"/>
      <c r="H441" s="346"/>
      <c r="I441" s="346"/>
      <c r="J441" s="346"/>
      <c r="K441" s="346"/>
      <c r="L441" s="346"/>
      <c r="M441" s="346"/>
      <c r="N441" s="346"/>
      <c r="O441" s="346"/>
      <c r="P441" s="346"/>
      <c r="Q441" s="346"/>
      <c r="R441" s="346"/>
      <c r="S441" s="346"/>
      <c r="T441" s="346"/>
      <c r="U441" s="346"/>
      <c r="V441" s="346"/>
      <c r="W441" s="346"/>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c r="AS441" s="346"/>
      <c r="AT441" s="346"/>
      <c r="AU441" s="346"/>
      <c r="AV441" s="346"/>
      <c r="AW441" s="346"/>
      <c r="AX441" s="346"/>
      <c r="AY441" s="346"/>
      <c r="AZ441" s="346"/>
      <c r="BA441" s="346"/>
      <c r="BB441" s="346"/>
      <c r="BC441" s="346"/>
      <c r="BD441" s="346"/>
      <c r="BE441" s="346"/>
      <c r="BF441" s="346"/>
      <c r="BG441" s="346"/>
      <c r="BH441" s="346"/>
      <c r="BI441" s="346"/>
      <c r="BJ441" s="346"/>
      <c r="BK441" s="346"/>
      <c r="BL441" s="346"/>
      <c r="BM441" s="346"/>
      <c r="BN441" s="346"/>
      <c r="BO441" s="346"/>
      <c r="BP441" s="346"/>
      <c r="BQ441" s="346"/>
    </row>
    <row r="442" ht="15.75" customHeight="1">
      <c r="A442" s="346"/>
      <c r="B442" s="346"/>
      <c r="C442" s="346"/>
      <c r="D442" s="346"/>
      <c r="E442" s="346"/>
      <c r="F442" s="346"/>
      <c r="G442" s="346"/>
      <c r="H442" s="346"/>
      <c r="I442" s="346"/>
      <c r="J442" s="346"/>
      <c r="K442" s="346"/>
      <c r="L442" s="346"/>
      <c r="M442" s="346"/>
      <c r="N442" s="346"/>
      <c r="O442" s="346"/>
      <c r="P442" s="346"/>
      <c r="Q442" s="346"/>
      <c r="R442" s="346"/>
      <c r="S442" s="346"/>
      <c r="T442" s="346"/>
      <c r="U442" s="346"/>
      <c r="V442" s="346"/>
      <c r="W442" s="346"/>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c r="AS442" s="346"/>
      <c r="AT442" s="346"/>
      <c r="AU442" s="346"/>
      <c r="AV442" s="346"/>
      <c r="AW442" s="346"/>
      <c r="AX442" s="346"/>
      <c r="AY442" s="346"/>
      <c r="AZ442" s="346"/>
      <c r="BA442" s="346"/>
      <c r="BB442" s="346"/>
      <c r="BC442" s="346"/>
      <c r="BD442" s="346"/>
      <c r="BE442" s="346"/>
      <c r="BF442" s="346"/>
      <c r="BG442" s="346"/>
      <c r="BH442" s="346"/>
      <c r="BI442" s="346"/>
      <c r="BJ442" s="346"/>
      <c r="BK442" s="346"/>
      <c r="BL442" s="346"/>
      <c r="BM442" s="346"/>
      <c r="BN442" s="346"/>
      <c r="BO442" s="346"/>
      <c r="BP442" s="346"/>
      <c r="BQ442" s="346"/>
    </row>
    <row r="443" ht="15.75" customHeight="1">
      <c r="A443" s="346"/>
      <c r="B443" s="346"/>
      <c r="C443" s="346"/>
      <c r="D443" s="346"/>
      <c r="E443" s="346"/>
      <c r="F443" s="346"/>
      <c r="G443" s="346"/>
      <c r="H443" s="346"/>
      <c r="I443" s="346"/>
      <c r="J443" s="346"/>
      <c r="K443" s="346"/>
      <c r="L443" s="346"/>
      <c r="M443" s="346"/>
      <c r="N443" s="346"/>
      <c r="O443" s="346"/>
      <c r="P443" s="346"/>
      <c r="Q443" s="346"/>
      <c r="R443" s="346"/>
      <c r="S443" s="346"/>
      <c r="T443" s="346"/>
      <c r="U443" s="346"/>
      <c r="V443" s="346"/>
      <c r="W443" s="346"/>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c r="AS443" s="346"/>
      <c r="AT443" s="346"/>
      <c r="AU443" s="346"/>
      <c r="AV443" s="346"/>
      <c r="AW443" s="346"/>
      <c r="AX443" s="346"/>
      <c r="AY443" s="346"/>
      <c r="AZ443" s="346"/>
      <c r="BA443" s="346"/>
      <c r="BB443" s="346"/>
      <c r="BC443" s="346"/>
      <c r="BD443" s="346"/>
      <c r="BE443" s="346"/>
      <c r="BF443" s="346"/>
      <c r="BG443" s="346"/>
      <c r="BH443" s="346"/>
      <c r="BI443" s="346"/>
      <c r="BJ443" s="346"/>
      <c r="BK443" s="346"/>
      <c r="BL443" s="346"/>
      <c r="BM443" s="346"/>
      <c r="BN443" s="346"/>
      <c r="BO443" s="346"/>
      <c r="BP443" s="346"/>
      <c r="BQ443" s="346"/>
    </row>
    <row r="444" ht="15.75" customHeight="1">
      <c r="A444" s="346"/>
      <c r="B444" s="346"/>
      <c r="C444" s="346"/>
      <c r="D444" s="346"/>
      <c r="E444" s="346"/>
      <c r="F444" s="346"/>
      <c r="G444" s="346"/>
      <c r="H444" s="346"/>
      <c r="I444" s="346"/>
      <c r="J444" s="346"/>
      <c r="K444" s="346"/>
      <c r="L444" s="346"/>
      <c r="M444" s="346"/>
      <c r="N444" s="346"/>
      <c r="O444" s="346"/>
      <c r="P444" s="346"/>
      <c r="Q444" s="346"/>
      <c r="R444" s="346"/>
      <c r="S444" s="346"/>
      <c r="T444" s="346"/>
      <c r="U444" s="346"/>
      <c r="V444" s="346"/>
      <c r="W444" s="346"/>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c r="AS444" s="346"/>
      <c r="AT444" s="346"/>
      <c r="AU444" s="346"/>
      <c r="AV444" s="346"/>
      <c r="AW444" s="346"/>
      <c r="AX444" s="346"/>
      <c r="AY444" s="346"/>
      <c r="AZ444" s="346"/>
      <c r="BA444" s="346"/>
      <c r="BB444" s="346"/>
      <c r="BC444" s="346"/>
      <c r="BD444" s="346"/>
      <c r="BE444" s="346"/>
      <c r="BF444" s="346"/>
      <c r="BG444" s="346"/>
      <c r="BH444" s="346"/>
      <c r="BI444" s="346"/>
      <c r="BJ444" s="346"/>
      <c r="BK444" s="346"/>
      <c r="BL444" s="346"/>
      <c r="BM444" s="346"/>
      <c r="BN444" s="346"/>
      <c r="BO444" s="346"/>
      <c r="BP444" s="346"/>
      <c r="BQ444" s="346"/>
    </row>
    <row r="445" ht="15.75" customHeight="1">
      <c r="A445" s="346"/>
      <c r="B445" s="346"/>
      <c r="C445" s="346"/>
      <c r="D445" s="346"/>
      <c r="E445" s="346"/>
      <c r="F445" s="346"/>
      <c r="G445" s="346"/>
      <c r="H445" s="346"/>
      <c r="I445" s="346"/>
      <c r="J445" s="346"/>
      <c r="K445" s="346"/>
      <c r="L445" s="346"/>
      <c r="M445" s="346"/>
      <c r="N445" s="346"/>
      <c r="O445" s="346"/>
      <c r="P445" s="346"/>
      <c r="Q445" s="346"/>
      <c r="R445" s="346"/>
      <c r="S445" s="346"/>
      <c r="T445" s="346"/>
      <c r="U445" s="346"/>
      <c r="V445" s="346"/>
      <c r="W445" s="346"/>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c r="AS445" s="346"/>
      <c r="AT445" s="346"/>
      <c r="AU445" s="346"/>
      <c r="AV445" s="346"/>
      <c r="AW445" s="346"/>
      <c r="AX445" s="346"/>
      <c r="AY445" s="346"/>
      <c r="AZ445" s="346"/>
      <c r="BA445" s="346"/>
      <c r="BB445" s="346"/>
      <c r="BC445" s="346"/>
      <c r="BD445" s="346"/>
      <c r="BE445" s="346"/>
      <c r="BF445" s="346"/>
      <c r="BG445" s="346"/>
      <c r="BH445" s="346"/>
      <c r="BI445" s="346"/>
      <c r="BJ445" s="346"/>
      <c r="BK445" s="346"/>
      <c r="BL445" s="346"/>
      <c r="BM445" s="346"/>
      <c r="BN445" s="346"/>
      <c r="BO445" s="346"/>
      <c r="BP445" s="346"/>
      <c r="BQ445" s="346"/>
    </row>
    <row r="446" ht="15.75" customHeight="1">
      <c r="A446" s="346"/>
      <c r="B446" s="346"/>
      <c r="C446" s="346"/>
      <c r="D446" s="346"/>
      <c r="E446" s="346"/>
      <c r="F446" s="346"/>
      <c r="G446" s="346"/>
      <c r="H446" s="346"/>
      <c r="I446" s="346"/>
      <c r="J446" s="346"/>
      <c r="K446" s="346"/>
      <c r="L446" s="346"/>
      <c r="M446" s="346"/>
      <c r="N446" s="346"/>
      <c r="O446" s="346"/>
      <c r="P446" s="346"/>
      <c r="Q446" s="346"/>
      <c r="R446" s="346"/>
      <c r="S446" s="346"/>
      <c r="T446" s="346"/>
      <c r="U446" s="346"/>
      <c r="V446" s="346"/>
      <c r="W446" s="346"/>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c r="AS446" s="346"/>
      <c r="AT446" s="346"/>
      <c r="AU446" s="346"/>
      <c r="AV446" s="346"/>
      <c r="AW446" s="346"/>
      <c r="AX446" s="346"/>
      <c r="AY446" s="346"/>
      <c r="AZ446" s="346"/>
      <c r="BA446" s="346"/>
      <c r="BB446" s="346"/>
      <c r="BC446" s="346"/>
      <c r="BD446" s="346"/>
      <c r="BE446" s="346"/>
      <c r="BF446" s="346"/>
      <c r="BG446" s="346"/>
      <c r="BH446" s="346"/>
      <c r="BI446" s="346"/>
      <c r="BJ446" s="346"/>
      <c r="BK446" s="346"/>
      <c r="BL446" s="346"/>
      <c r="BM446" s="346"/>
      <c r="BN446" s="346"/>
      <c r="BO446" s="346"/>
      <c r="BP446" s="346"/>
      <c r="BQ446" s="346"/>
    </row>
    <row r="447" ht="15.75" customHeight="1">
      <c r="A447" s="346"/>
      <c r="B447" s="346"/>
      <c r="C447" s="346"/>
      <c r="D447" s="346"/>
      <c r="E447" s="346"/>
      <c r="F447" s="346"/>
      <c r="G447" s="346"/>
      <c r="H447" s="346"/>
      <c r="I447" s="346"/>
      <c r="J447" s="346"/>
      <c r="K447" s="346"/>
      <c r="L447" s="346"/>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c r="AS447" s="346"/>
      <c r="AT447" s="346"/>
      <c r="AU447" s="346"/>
      <c r="AV447" s="346"/>
      <c r="AW447" s="346"/>
      <c r="AX447" s="346"/>
      <c r="AY447" s="346"/>
      <c r="AZ447" s="346"/>
      <c r="BA447" s="346"/>
      <c r="BB447" s="346"/>
      <c r="BC447" s="346"/>
      <c r="BD447" s="346"/>
      <c r="BE447" s="346"/>
      <c r="BF447" s="346"/>
      <c r="BG447" s="346"/>
      <c r="BH447" s="346"/>
      <c r="BI447" s="346"/>
      <c r="BJ447" s="346"/>
      <c r="BK447" s="346"/>
      <c r="BL447" s="346"/>
      <c r="BM447" s="346"/>
      <c r="BN447" s="346"/>
      <c r="BO447" s="346"/>
      <c r="BP447" s="346"/>
      <c r="BQ447" s="346"/>
    </row>
    <row r="448" ht="15.75" customHeight="1">
      <c r="A448" s="346"/>
      <c r="B448" s="346"/>
      <c r="C448" s="346"/>
      <c r="D448" s="346"/>
      <c r="E448" s="346"/>
      <c r="F448" s="346"/>
      <c r="G448" s="346"/>
      <c r="H448" s="346"/>
      <c r="I448" s="346"/>
      <c r="J448" s="346"/>
      <c r="K448" s="346"/>
      <c r="L448" s="346"/>
      <c r="M448" s="346"/>
      <c r="N448" s="346"/>
      <c r="O448" s="346"/>
      <c r="P448" s="346"/>
      <c r="Q448" s="346"/>
      <c r="R448" s="346"/>
      <c r="S448" s="346"/>
      <c r="T448" s="346"/>
      <c r="U448" s="346"/>
      <c r="V448" s="346"/>
      <c r="W448" s="346"/>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c r="AS448" s="346"/>
      <c r="AT448" s="346"/>
      <c r="AU448" s="346"/>
      <c r="AV448" s="346"/>
      <c r="AW448" s="346"/>
      <c r="AX448" s="346"/>
      <c r="AY448" s="346"/>
      <c r="AZ448" s="346"/>
      <c r="BA448" s="346"/>
      <c r="BB448" s="346"/>
      <c r="BC448" s="346"/>
      <c r="BD448" s="346"/>
      <c r="BE448" s="346"/>
      <c r="BF448" s="346"/>
      <c r="BG448" s="346"/>
      <c r="BH448" s="346"/>
      <c r="BI448" s="346"/>
      <c r="BJ448" s="346"/>
      <c r="BK448" s="346"/>
      <c r="BL448" s="346"/>
      <c r="BM448" s="346"/>
      <c r="BN448" s="346"/>
      <c r="BO448" s="346"/>
      <c r="BP448" s="346"/>
      <c r="BQ448" s="346"/>
    </row>
    <row r="449" ht="15.75" customHeight="1">
      <c r="A449" s="346"/>
      <c r="B449" s="346"/>
      <c r="C449" s="346"/>
      <c r="D449" s="346"/>
      <c r="E449" s="346"/>
      <c r="F449" s="346"/>
      <c r="G449" s="346"/>
      <c r="H449" s="346"/>
      <c r="I449" s="346"/>
      <c r="J449" s="346"/>
      <c r="K449" s="346"/>
      <c r="L449" s="346"/>
      <c r="M449" s="346"/>
      <c r="N449" s="346"/>
      <c r="O449" s="346"/>
      <c r="P449" s="346"/>
      <c r="Q449" s="346"/>
      <c r="R449" s="346"/>
      <c r="S449" s="346"/>
      <c r="T449" s="346"/>
      <c r="U449" s="346"/>
      <c r="V449" s="346"/>
      <c r="W449" s="346"/>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c r="AS449" s="346"/>
      <c r="AT449" s="346"/>
      <c r="AU449" s="346"/>
      <c r="AV449" s="346"/>
      <c r="AW449" s="346"/>
      <c r="AX449" s="346"/>
      <c r="AY449" s="346"/>
      <c r="AZ449" s="346"/>
      <c r="BA449" s="346"/>
      <c r="BB449" s="346"/>
      <c r="BC449" s="346"/>
      <c r="BD449" s="346"/>
      <c r="BE449" s="346"/>
      <c r="BF449" s="346"/>
      <c r="BG449" s="346"/>
      <c r="BH449" s="346"/>
      <c r="BI449" s="346"/>
      <c r="BJ449" s="346"/>
      <c r="BK449" s="346"/>
      <c r="BL449" s="346"/>
      <c r="BM449" s="346"/>
      <c r="BN449" s="346"/>
      <c r="BO449" s="346"/>
      <c r="BP449" s="346"/>
      <c r="BQ449" s="346"/>
    </row>
    <row r="450" ht="15.75" customHeight="1">
      <c r="A450" s="346"/>
      <c r="B450" s="346"/>
      <c r="C450" s="346"/>
      <c r="D450" s="346"/>
      <c r="E450" s="346"/>
      <c r="F450" s="346"/>
      <c r="G450" s="346"/>
      <c r="H450" s="346"/>
      <c r="I450" s="346"/>
      <c r="J450" s="346"/>
      <c r="K450" s="346"/>
      <c r="L450" s="346"/>
      <c r="M450" s="346"/>
      <c r="N450" s="346"/>
      <c r="O450" s="346"/>
      <c r="P450" s="346"/>
      <c r="Q450" s="346"/>
      <c r="R450" s="346"/>
      <c r="S450" s="346"/>
      <c r="T450" s="346"/>
      <c r="U450" s="346"/>
      <c r="V450" s="346"/>
      <c r="W450" s="346"/>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c r="AS450" s="346"/>
      <c r="AT450" s="346"/>
      <c r="AU450" s="346"/>
      <c r="AV450" s="346"/>
      <c r="AW450" s="346"/>
      <c r="AX450" s="346"/>
      <c r="AY450" s="346"/>
      <c r="AZ450" s="346"/>
      <c r="BA450" s="346"/>
      <c r="BB450" s="346"/>
      <c r="BC450" s="346"/>
      <c r="BD450" s="346"/>
      <c r="BE450" s="346"/>
      <c r="BF450" s="346"/>
      <c r="BG450" s="346"/>
      <c r="BH450" s="346"/>
      <c r="BI450" s="346"/>
      <c r="BJ450" s="346"/>
      <c r="BK450" s="346"/>
      <c r="BL450" s="346"/>
      <c r="BM450" s="346"/>
      <c r="BN450" s="346"/>
      <c r="BO450" s="346"/>
      <c r="BP450" s="346"/>
      <c r="BQ450" s="346"/>
    </row>
    <row r="451" ht="15.75" customHeight="1">
      <c r="A451" s="346"/>
      <c r="B451" s="346"/>
      <c r="C451" s="346"/>
      <c r="D451" s="346"/>
      <c r="E451" s="346"/>
      <c r="F451" s="346"/>
      <c r="G451" s="346"/>
      <c r="H451" s="346"/>
      <c r="I451" s="346"/>
      <c r="J451" s="346"/>
      <c r="K451" s="346"/>
      <c r="L451" s="346"/>
      <c r="M451" s="346"/>
      <c r="N451" s="346"/>
      <c r="O451" s="346"/>
      <c r="P451" s="346"/>
      <c r="Q451" s="346"/>
      <c r="R451" s="346"/>
      <c r="S451" s="346"/>
      <c r="T451" s="346"/>
      <c r="U451" s="346"/>
      <c r="V451" s="346"/>
      <c r="W451" s="346"/>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c r="AS451" s="346"/>
      <c r="AT451" s="346"/>
      <c r="AU451" s="346"/>
      <c r="AV451" s="346"/>
      <c r="AW451" s="346"/>
      <c r="AX451" s="346"/>
      <c r="AY451" s="346"/>
      <c r="AZ451" s="346"/>
      <c r="BA451" s="346"/>
      <c r="BB451" s="346"/>
      <c r="BC451" s="346"/>
      <c r="BD451" s="346"/>
      <c r="BE451" s="346"/>
      <c r="BF451" s="346"/>
      <c r="BG451" s="346"/>
      <c r="BH451" s="346"/>
      <c r="BI451" s="346"/>
      <c r="BJ451" s="346"/>
      <c r="BK451" s="346"/>
      <c r="BL451" s="346"/>
      <c r="BM451" s="346"/>
      <c r="BN451" s="346"/>
      <c r="BO451" s="346"/>
      <c r="BP451" s="346"/>
      <c r="BQ451" s="346"/>
    </row>
    <row r="452" ht="15.75" customHeight="1">
      <c r="A452" s="346"/>
      <c r="B452" s="346"/>
      <c r="C452" s="346"/>
      <c r="D452" s="346"/>
      <c r="E452" s="346"/>
      <c r="F452" s="346"/>
      <c r="G452" s="346"/>
      <c r="H452" s="346"/>
      <c r="I452" s="346"/>
      <c r="J452" s="346"/>
      <c r="K452" s="346"/>
      <c r="L452" s="346"/>
      <c r="M452" s="346"/>
      <c r="N452" s="346"/>
      <c r="O452" s="346"/>
      <c r="P452" s="346"/>
      <c r="Q452" s="346"/>
      <c r="R452" s="346"/>
      <c r="S452" s="346"/>
      <c r="T452" s="346"/>
      <c r="U452" s="346"/>
      <c r="V452" s="346"/>
      <c r="W452" s="346"/>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c r="AS452" s="346"/>
      <c r="AT452" s="346"/>
      <c r="AU452" s="346"/>
      <c r="AV452" s="346"/>
      <c r="AW452" s="346"/>
      <c r="AX452" s="346"/>
      <c r="AY452" s="346"/>
      <c r="AZ452" s="346"/>
      <c r="BA452" s="346"/>
      <c r="BB452" s="346"/>
      <c r="BC452" s="346"/>
      <c r="BD452" s="346"/>
      <c r="BE452" s="346"/>
      <c r="BF452" s="346"/>
      <c r="BG452" s="346"/>
      <c r="BH452" s="346"/>
      <c r="BI452" s="346"/>
      <c r="BJ452" s="346"/>
      <c r="BK452" s="346"/>
      <c r="BL452" s="346"/>
      <c r="BM452" s="346"/>
      <c r="BN452" s="346"/>
      <c r="BO452" s="346"/>
      <c r="BP452" s="346"/>
      <c r="BQ452" s="346"/>
    </row>
    <row r="453" ht="15.75" customHeight="1">
      <c r="A453" s="346"/>
      <c r="B453" s="346"/>
      <c r="C453" s="346"/>
      <c r="D453" s="346"/>
      <c r="E453" s="346"/>
      <c r="F453" s="346"/>
      <c r="G453" s="346"/>
      <c r="H453" s="346"/>
      <c r="I453" s="346"/>
      <c r="J453" s="346"/>
      <c r="K453" s="346"/>
      <c r="L453" s="346"/>
      <c r="M453" s="346"/>
      <c r="N453" s="346"/>
      <c r="O453" s="346"/>
      <c r="P453" s="346"/>
      <c r="Q453" s="346"/>
      <c r="R453" s="346"/>
      <c r="S453" s="346"/>
      <c r="T453" s="346"/>
      <c r="U453" s="346"/>
      <c r="V453" s="346"/>
      <c r="W453" s="346"/>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c r="AS453" s="346"/>
      <c r="AT453" s="346"/>
      <c r="AU453" s="346"/>
      <c r="AV453" s="346"/>
      <c r="AW453" s="346"/>
      <c r="AX453" s="346"/>
      <c r="AY453" s="346"/>
      <c r="AZ453" s="346"/>
      <c r="BA453" s="346"/>
      <c r="BB453" s="346"/>
      <c r="BC453" s="346"/>
      <c r="BD453" s="346"/>
      <c r="BE453" s="346"/>
      <c r="BF453" s="346"/>
      <c r="BG453" s="346"/>
      <c r="BH453" s="346"/>
      <c r="BI453" s="346"/>
      <c r="BJ453" s="346"/>
      <c r="BK453" s="346"/>
      <c r="BL453" s="346"/>
      <c r="BM453" s="346"/>
      <c r="BN453" s="346"/>
      <c r="BO453" s="346"/>
      <c r="BP453" s="346"/>
      <c r="BQ453" s="346"/>
    </row>
    <row r="454" ht="15.75" customHeight="1">
      <c r="A454" s="346"/>
      <c r="B454" s="346"/>
      <c r="C454" s="346"/>
      <c r="D454" s="346"/>
      <c r="E454" s="346"/>
      <c r="F454" s="346"/>
      <c r="G454" s="346"/>
      <c r="H454" s="346"/>
      <c r="I454" s="346"/>
      <c r="J454" s="346"/>
      <c r="K454" s="346"/>
      <c r="L454" s="346"/>
      <c r="M454" s="346"/>
      <c r="N454" s="346"/>
      <c r="O454" s="346"/>
      <c r="P454" s="346"/>
      <c r="Q454" s="346"/>
      <c r="R454" s="346"/>
      <c r="S454" s="346"/>
      <c r="T454" s="346"/>
      <c r="U454" s="346"/>
      <c r="V454" s="346"/>
      <c r="W454" s="346"/>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c r="AS454" s="346"/>
      <c r="AT454" s="346"/>
      <c r="AU454" s="346"/>
      <c r="AV454" s="346"/>
      <c r="AW454" s="346"/>
      <c r="AX454" s="346"/>
      <c r="AY454" s="346"/>
      <c r="AZ454" s="346"/>
      <c r="BA454" s="346"/>
      <c r="BB454" s="346"/>
      <c r="BC454" s="346"/>
      <c r="BD454" s="346"/>
      <c r="BE454" s="346"/>
      <c r="BF454" s="346"/>
      <c r="BG454" s="346"/>
      <c r="BH454" s="346"/>
      <c r="BI454" s="346"/>
      <c r="BJ454" s="346"/>
      <c r="BK454" s="346"/>
      <c r="BL454" s="346"/>
      <c r="BM454" s="346"/>
      <c r="BN454" s="346"/>
      <c r="BO454" s="346"/>
      <c r="BP454" s="346"/>
      <c r="BQ454" s="346"/>
    </row>
    <row r="455" ht="15.75" customHeight="1">
      <c r="A455" s="346"/>
      <c r="B455" s="346"/>
      <c r="C455" s="346"/>
      <c r="D455" s="346"/>
      <c r="E455" s="346"/>
      <c r="F455" s="346"/>
      <c r="G455" s="346"/>
      <c r="H455" s="346"/>
      <c r="I455" s="346"/>
      <c r="J455" s="346"/>
      <c r="K455" s="346"/>
      <c r="L455" s="346"/>
      <c r="M455" s="346"/>
      <c r="N455" s="346"/>
      <c r="O455" s="346"/>
      <c r="P455" s="346"/>
      <c r="Q455" s="346"/>
      <c r="R455" s="346"/>
      <c r="S455" s="346"/>
      <c r="T455" s="346"/>
      <c r="U455" s="346"/>
      <c r="V455" s="346"/>
      <c r="W455" s="346"/>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c r="AS455" s="346"/>
      <c r="AT455" s="346"/>
      <c r="AU455" s="346"/>
      <c r="AV455" s="346"/>
      <c r="AW455" s="346"/>
      <c r="AX455" s="346"/>
      <c r="AY455" s="346"/>
      <c r="AZ455" s="346"/>
      <c r="BA455" s="346"/>
      <c r="BB455" s="346"/>
      <c r="BC455" s="346"/>
      <c r="BD455" s="346"/>
      <c r="BE455" s="346"/>
      <c r="BF455" s="346"/>
      <c r="BG455" s="346"/>
      <c r="BH455" s="346"/>
      <c r="BI455" s="346"/>
      <c r="BJ455" s="346"/>
      <c r="BK455" s="346"/>
      <c r="BL455" s="346"/>
      <c r="BM455" s="346"/>
      <c r="BN455" s="346"/>
      <c r="BO455" s="346"/>
      <c r="BP455" s="346"/>
      <c r="BQ455" s="346"/>
    </row>
    <row r="456" ht="15.75" customHeight="1">
      <c r="A456" s="346"/>
      <c r="B456" s="346"/>
      <c r="C456" s="346"/>
      <c r="D456" s="346"/>
      <c r="E456" s="346"/>
      <c r="F456" s="346"/>
      <c r="G456" s="346"/>
      <c r="H456" s="346"/>
      <c r="I456" s="346"/>
      <c r="J456" s="346"/>
      <c r="K456" s="346"/>
      <c r="L456" s="346"/>
      <c r="M456" s="346"/>
      <c r="N456" s="346"/>
      <c r="O456" s="346"/>
      <c r="P456" s="346"/>
      <c r="Q456" s="346"/>
      <c r="R456" s="346"/>
      <c r="S456" s="346"/>
      <c r="T456" s="346"/>
      <c r="U456" s="346"/>
      <c r="V456" s="346"/>
      <c r="W456" s="346"/>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c r="AS456" s="346"/>
      <c r="AT456" s="346"/>
      <c r="AU456" s="346"/>
      <c r="AV456" s="346"/>
      <c r="AW456" s="346"/>
      <c r="AX456" s="346"/>
      <c r="AY456" s="346"/>
      <c r="AZ456" s="346"/>
      <c r="BA456" s="346"/>
      <c r="BB456" s="346"/>
      <c r="BC456" s="346"/>
      <c r="BD456" s="346"/>
      <c r="BE456" s="346"/>
      <c r="BF456" s="346"/>
      <c r="BG456" s="346"/>
      <c r="BH456" s="346"/>
      <c r="BI456" s="346"/>
      <c r="BJ456" s="346"/>
      <c r="BK456" s="346"/>
      <c r="BL456" s="346"/>
      <c r="BM456" s="346"/>
      <c r="BN456" s="346"/>
      <c r="BO456" s="346"/>
      <c r="BP456" s="346"/>
      <c r="BQ456" s="346"/>
    </row>
    <row r="457" ht="15.75" customHeight="1">
      <c r="A457" s="346"/>
      <c r="B457" s="346"/>
      <c r="C457" s="346"/>
      <c r="D457" s="346"/>
      <c r="E457" s="346"/>
      <c r="F457" s="346"/>
      <c r="G457" s="346"/>
      <c r="H457" s="346"/>
      <c r="I457" s="346"/>
      <c r="J457" s="346"/>
      <c r="K457" s="346"/>
      <c r="L457" s="346"/>
      <c r="M457" s="346"/>
      <c r="N457" s="346"/>
      <c r="O457" s="346"/>
      <c r="P457" s="346"/>
      <c r="Q457" s="346"/>
      <c r="R457" s="346"/>
      <c r="S457" s="346"/>
      <c r="T457" s="346"/>
      <c r="U457" s="346"/>
      <c r="V457" s="346"/>
      <c r="W457" s="346"/>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c r="AS457" s="346"/>
      <c r="AT457" s="346"/>
      <c r="AU457" s="346"/>
      <c r="AV457" s="346"/>
      <c r="AW457" s="346"/>
      <c r="AX457" s="346"/>
      <c r="AY457" s="346"/>
      <c r="AZ457" s="346"/>
      <c r="BA457" s="346"/>
      <c r="BB457" s="346"/>
      <c r="BC457" s="346"/>
      <c r="BD457" s="346"/>
      <c r="BE457" s="346"/>
      <c r="BF457" s="346"/>
      <c r="BG457" s="346"/>
      <c r="BH457" s="346"/>
      <c r="BI457" s="346"/>
      <c r="BJ457" s="346"/>
      <c r="BK457" s="346"/>
      <c r="BL457" s="346"/>
      <c r="BM457" s="346"/>
      <c r="BN457" s="346"/>
      <c r="BO457" s="346"/>
      <c r="BP457" s="346"/>
      <c r="BQ457" s="346"/>
    </row>
    <row r="458" ht="15.75" customHeight="1">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c r="AS458" s="346"/>
      <c r="AT458" s="346"/>
      <c r="AU458" s="346"/>
      <c r="AV458" s="346"/>
      <c r="AW458" s="346"/>
      <c r="AX458" s="346"/>
      <c r="AY458" s="346"/>
      <c r="AZ458" s="346"/>
      <c r="BA458" s="346"/>
      <c r="BB458" s="346"/>
      <c r="BC458" s="346"/>
      <c r="BD458" s="346"/>
      <c r="BE458" s="346"/>
      <c r="BF458" s="346"/>
      <c r="BG458" s="346"/>
      <c r="BH458" s="346"/>
      <c r="BI458" s="346"/>
      <c r="BJ458" s="346"/>
      <c r="BK458" s="346"/>
      <c r="BL458" s="346"/>
      <c r="BM458" s="346"/>
      <c r="BN458" s="346"/>
      <c r="BO458" s="346"/>
      <c r="BP458" s="346"/>
      <c r="BQ458" s="346"/>
    </row>
    <row r="459" ht="15.75" customHeight="1">
      <c r="A459" s="346"/>
      <c r="B459" s="346"/>
      <c r="C459" s="346"/>
      <c r="D459" s="346"/>
      <c r="E459" s="346"/>
      <c r="F459" s="346"/>
      <c r="G459" s="346"/>
      <c r="H459" s="346"/>
      <c r="I459" s="346"/>
      <c r="J459" s="346"/>
      <c r="K459" s="346"/>
      <c r="L459" s="346"/>
      <c r="M459" s="346"/>
      <c r="N459" s="346"/>
      <c r="O459" s="346"/>
      <c r="P459" s="346"/>
      <c r="Q459" s="346"/>
      <c r="R459" s="346"/>
      <c r="S459" s="346"/>
      <c r="T459" s="346"/>
      <c r="U459" s="346"/>
      <c r="V459" s="346"/>
      <c r="W459" s="346"/>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c r="AS459" s="346"/>
      <c r="AT459" s="346"/>
      <c r="AU459" s="346"/>
      <c r="AV459" s="346"/>
      <c r="AW459" s="346"/>
      <c r="AX459" s="346"/>
      <c r="AY459" s="346"/>
      <c r="AZ459" s="346"/>
      <c r="BA459" s="346"/>
      <c r="BB459" s="346"/>
      <c r="BC459" s="346"/>
      <c r="BD459" s="346"/>
      <c r="BE459" s="346"/>
      <c r="BF459" s="346"/>
      <c r="BG459" s="346"/>
      <c r="BH459" s="346"/>
      <c r="BI459" s="346"/>
      <c r="BJ459" s="346"/>
      <c r="BK459" s="346"/>
      <c r="BL459" s="346"/>
      <c r="BM459" s="346"/>
      <c r="BN459" s="346"/>
      <c r="BO459" s="346"/>
      <c r="BP459" s="346"/>
      <c r="BQ459" s="346"/>
    </row>
    <row r="460" ht="15.75" customHeight="1">
      <c r="A460" s="346"/>
      <c r="B460" s="346"/>
      <c r="C460" s="346"/>
      <c r="D460" s="346"/>
      <c r="E460" s="346"/>
      <c r="F460" s="346"/>
      <c r="G460" s="346"/>
      <c r="H460" s="346"/>
      <c r="I460" s="346"/>
      <c r="J460" s="346"/>
      <c r="K460" s="346"/>
      <c r="L460" s="346"/>
      <c r="M460" s="346"/>
      <c r="N460" s="346"/>
      <c r="O460" s="346"/>
      <c r="P460" s="346"/>
      <c r="Q460" s="346"/>
      <c r="R460" s="346"/>
      <c r="S460" s="346"/>
      <c r="T460" s="346"/>
      <c r="U460" s="346"/>
      <c r="V460" s="346"/>
      <c r="W460" s="346"/>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c r="AS460" s="346"/>
      <c r="AT460" s="346"/>
      <c r="AU460" s="346"/>
      <c r="AV460" s="346"/>
      <c r="AW460" s="346"/>
      <c r="AX460" s="346"/>
      <c r="AY460" s="346"/>
      <c r="AZ460" s="346"/>
      <c r="BA460" s="346"/>
      <c r="BB460" s="346"/>
      <c r="BC460" s="346"/>
      <c r="BD460" s="346"/>
      <c r="BE460" s="346"/>
      <c r="BF460" s="346"/>
      <c r="BG460" s="346"/>
      <c r="BH460" s="346"/>
      <c r="BI460" s="346"/>
      <c r="BJ460" s="346"/>
      <c r="BK460" s="346"/>
      <c r="BL460" s="346"/>
      <c r="BM460" s="346"/>
      <c r="BN460" s="346"/>
      <c r="BO460" s="346"/>
      <c r="BP460" s="346"/>
      <c r="BQ460" s="346"/>
    </row>
    <row r="461" ht="15.75" customHeight="1">
      <c r="A461" s="346"/>
      <c r="B461" s="346"/>
      <c r="C461" s="346"/>
      <c r="D461" s="346"/>
      <c r="E461" s="346"/>
      <c r="F461" s="346"/>
      <c r="G461" s="346"/>
      <c r="H461" s="346"/>
      <c r="I461" s="346"/>
      <c r="J461" s="346"/>
      <c r="K461" s="346"/>
      <c r="L461" s="346"/>
      <c r="M461" s="346"/>
      <c r="N461" s="346"/>
      <c r="O461" s="346"/>
      <c r="P461" s="346"/>
      <c r="Q461" s="346"/>
      <c r="R461" s="346"/>
      <c r="S461" s="346"/>
      <c r="T461" s="346"/>
      <c r="U461" s="346"/>
      <c r="V461" s="346"/>
      <c r="W461" s="346"/>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c r="AS461" s="346"/>
      <c r="AT461" s="346"/>
      <c r="AU461" s="346"/>
      <c r="AV461" s="346"/>
      <c r="AW461" s="346"/>
      <c r="AX461" s="346"/>
      <c r="AY461" s="346"/>
      <c r="AZ461" s="346"/>
      <c r="BA461" s="346"/>
      <c r="BB461" s="346"/>
      <c r="BC461" s="346"/>
      <c r="BD461" s="346"/>
      <c r="BE461" s="346"/>
      <c r="BF461" s="346"/>
      <c r="BG461" s="346"/>
      <c r="BH461" s="346"/>
      <c r="BI461" s="346"/>
      <c r="BJ461" s="346"/>
      <c r="BK461" s="346"/>
      <c r="BL461" s="346"/>
      <c r="BM461" s="346"/>
      <c r="BN461" s="346"/>
      <c r="BO461" s="346"/>
      <c r="BP461" s="346"/>
      <c r="BQ461" s="346"/>
    </row>
    <row r="462" ht="15.75" customHeight="1">
      <c r="A462" s="346"/>
      <c r="B462" s="346"/>
      <c r="C462" s="346"/>
      <c r="D462" s="346"/>
      <c r="E462" s="346"/>
      <c r="F462" s="346"/>
      <c r="G462" s="346"/>
      <c r="H462" s="346"/>
      <c r="I462" s="346"/>
      <c r="J462" s="346"/>
      <c r="K462" s="346"/>
      <c r="L462" s="346"/>
      <c r="M462" s="346"/>
      <c r="N462" s="346"/>
      <c r="O462" s="346"/>
      <c r="P462" s="346"/>
      <c r="Q462" s="346"/>
      <c r="R462" s="346"/>
      <c r="S462" s="346"/>
      <c r="T462" s="346"/>
      <c r="U462" s="346"/>
      <c r="V462" s="346"/>
      <c r="W462" s="346"/>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c r="AS462" s="346"/>
      <c r="AT462" s="346"/>
      <c r="AU462" s="346"/>
      <c r="AV462" s="346"/>
      <c r="AW462" s="346"/>
      <c r="AX462" s="346"/>
      <c r="AY462" s="346"/>
      <c r="AZ462" s="346"/>
      <c r="BA462" s="346"/>
      <c r="BB462" s="346"/>
      <c r="BC462" s="346"/>
      <c r="BD462" s="346"/>
      <c r="BE462" s="346"/>
      <c r="BF462" s="346"/>
      <c r="BG462" s="346"/>
      <c r="BH462" s="346"/>
      <c r="BI462" s="346"/>
      <c r="BJ462" s="346"/>
      <c r="BK462" s="346"/>
      <c r="BL462" s="346"/>
      <c r="BM462" s="346"/>
      <c r="BN462" s="346"/>
      <c r="BO462" s="346"/>
      <c r="BP462" s="346"/>
      <c r="BQ462" s="346"/>
    </row>
    <row r="463" ht="15.75" customHeight="1">
      <c r="A463" s="346"/>
      <c r="B463" s="346"/>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c r="AS463" s="346"/>
      <c r="AT463" s="346"/>
      <c r="AU463" s="346"/>
      <c r="AV463" s="346"/>
      <c r="AW463" s="346"/>
      <c r="AX463" s="346"/>
      <c r="AY463" s="346"/>
      <c r="AZ463" s="346"/>
      <c r="BA463" s="346"/>
      <c r="BB463" s="346"/>
      <c r="BC463" s="346"/>
      <c r="BD463" s="346"/>
      <c r="BE463" s="346"/>
      <c r="BF463" s="346"/>
      <c r="BG463" s="346"/>
      <c r="BH463" s="346"/>
      <c r="BI463" s="346"/>
      <c r="BJ463" s="346"/>
      <c r="BK463" s="346"/>
      <c r="BL463" s="346"/>
      <c r="BM463" s="346"/>
      <c r="BN463" s="346"/>
      <c r="BO463" s="346"/>
      <c r="BP463" s="346"/>
      <c r="BQ463" s="346"/>
    </row>
    <row r="464" ht="15.75" customHeight="1">
      <c r="A464" s="346"/>
      <c r="B464" s="346"/>
      <c r="C464" s="346"/>
      <c r="D464" s="346"/>
      <c r="E464" s="346"/>
      <c r="F464" s="346"/>
      <c r="G464" s="346"/>
      <c r="H464" s="346"/>
      <c r="I464" s="346"/>
      <c r="J464" s="346"/>
      <c r="K464" s="346"/>
      <c r="L464" s="346"/>
      <c r="M464" s="346"/>
      <c r="N464" s="346"/>
      <c r="O464" s="346"/>
      <c r="P464" s="346"/>
      <c r="Q464" s="346"/>
      <c r="R464" s="346"/>
      <c r="S464" s="346"/>
      <c r="T464" s="346"/>
      <c r="U464" s="346"/>
      <c r="V464" s="346"/>
      <c r="W464" s="346"/>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c r="AS464" s="346"/>
      <c r="AT464" s="346"/>
      <c r="AU464" s="346"/>
      <c r="AV464" s="346"/>
      <c r="AW464" s="346"/>
      <c r="AX464" s="346"/>
      <c r="AY464" s="346"/>
      <c r="AZ464" s="346"/>
      <c r="BA464" s="346"/>
      <c r="BB464" s="346"/>
      <c r="BC464" s="346"/>
      <c r="BD464" s="346"/>
      <c r="BE464" s="346"/>
      <c r="BF464" s="346"/>
      <c r="BG464" s="346"/>
      <c r="BH464" s="346"/>
      <c r="BI464" s="346"/>
      <c r="BJ464" s="346"/>
      <c r="BK464" s="346"/>
      <c r="BL464" s="346"/>
      <c r="BM464" s="346"/>
      <c r="BN464" s="346"/>
      <c r="BO464" s="346"/>
      <c r="BP464" s="346"/>
      <c r="BQ464" s="346"/>
    </row>
    <row r="465" ht="15.75" customHeight="1">
      <c r="A465" s="346"/>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c r="AS465" s="346"/>
      <c r="AT465" s="346"/>
      <c r="AU465" s="346"/>
      <c r="AV465" s="346"/>
      <c r="AW465" s="346"/>
      <c r="AX465" s="346"/>
      <c r="AY465" s="346"/>
      <c r="AZ465" s="346"/>
      <c r="BA465" s="346"/>
      <c r="BB465" s="346"/>
      <c r="BC465" s="346"/>
      <c r="BD465" s="346"/>
      <c r="BE465" s="346"/>
      <c r="BF465" s="346"/>
      <c r="BG465" s="346"/>
      <c r="BH465" s="346"/>
      <c r="BI465" s="346"/>
      <c r="BJ465" s="346"/>
      <c r="BK465" s="346"/>
      <c r="BL465" s="346"/>
      <c r="BM465" s="346"/>
      <c r="BN465" s="346"/>
      <c r="BO465" s="346"/>
      <c r="BP465" s="346"/>
      <c r="BQ465" s="346"/>
    </row>
    <row r="466" ht="15.75" customHeight="1">
      <c r="A466" s="346"/>
      <c r="B466" s="346"/>
      <c r="C466" s="346"/>
      <c r="D466" s="346"/>
      <c r="E466" s="346"/>
      <c r="F466" s="346"/>
      <c r="G466" s="346"/>
      <c r="H466" s="346"/>
      <c r="I466" s="346"/>
      <c r="J466" s="346"/>
      <c r="K466" s="346"/>
      <c r="L466" s="346"/>
      <c r="M466" s="346"/>
      <c r="N466" s="346"/>
      <c r="O466" s="346"/>
      <c r="P466" s="346"/>
      <c r="Q466" s="346"/>
      <c r="R466" s="346"/>
      <c r="S466" s="346"/>
      <c r="T466" s="346"/>
      <c r="U466" s="346"/>
      <c r="V466" s="346"/>
      <c r="W466" s="346"/>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c r="AS466" s="346"/>
      <c r="AT466" s="346"/>
      <c r="AU466" s="346"/>
      <c r="AV466" s="346"/>
      <c r="AW466" s="346"/>
      <c r="AX466" s="346"/>
      <c r="AY466" s="346"/>
      <c r="AZ466" s="346"/>
      <c r="BA466" s="346"/>
      <c r="BB466" s="346"/>
      <c r="BC466" s="346"/>
      <c r="BD466" s="346"/>
      <c r="BE466" s="346"/>
      <c r="BF466" s="346"/>
      <c r="BG466" s="346"/>
      <c r="BH466" s="346"/>
      <c r="BI466" s="346"/>
      <c r="BJ466" s="346"/>
      <c r="BK466" s="346"/>
      <c r="BL466" s="346"/>
      <c r="BM466" s="346"/>
      <c r="BN466" s="346"/>
      <c r="BO466" s="346"/>
      <c r="BP466" s="346"/>
      <c r="BQ466" s="346"/>
    </row>
    <row r="467" ht="15.75" customHeight="1">
      <c r="A467" s="346"/>
      <c r="B467" s="346"/>
      <c r="C467" s="346"/>
      <c r="D467" s="346"/>
      <c r="E467" s="346"/>
      <c r="F467" s="346"/>
      <c r="G467" s="346"/>
      <c r="H467" s="346"/>
      <c r="I467" s="346"/>
      <c r="J467" s="346"/>
      <c r="K467" s="346"/>
      <c r="L467" s="346"/>
      <c r="M467" s="346"/>
      <c r="N467" s="346"/>
      <c r="O467" s="346"/>
      <c r="P467" s="346"/>
      <c r="Q467" s="346"/>
      <c r="R467" s="346"/>
      <c r="S467" s="346"/>
      <c r="T467" s="346"/>
      <c r="U467" s="346"/>
      <c r="V467" s="346"/>
      <c r="W467" s="346"/>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c r="AS467" s="346"/>
      <c r="AT467" s="346"/>
      <c r="AU467" s="346"/>
      <c r="AV467" s="346"/>
      <c r="AW467" s="346"/>
      <c r="AX467" s="346"/>
      <c r="AY467" s="346"/>
      <c r="AZ467" s="346"/>
      <c r="BA467" s="346"/>
      <c r="BB467" s="346"/>
      <c r="BC467" s="346"/>
      <c r="BD467" s="346"/>
      <c r="BE467" s="346"/>
      <c r="BF467" s="346"/>
      <c r="BG467" s="346"/>
      <c r="BH467" s="346"/>
      <c r="BI467" s="346"/>
      <c r="BJ467" s="346"/>
      <c r="BK467" s="346"/>
      <c r="BL467" s="346"/>
      <c r="BM467" s="346"/>
      <c r="BN467" s="346"/>
      <c r="BO467" s="346"/>
      <c r="BP467" s="346"/>
      <c r="BQ467" s="346"/>
    </row>
    <row r="468" ht="15.75" customHeight="1">
      <c r="A468" s="346"/>
      <c r="B468" s="346"/>
      <c r="C468" s="346"/>
      <c r="D468" s="346"/>
      <c r="E468" s="346"/>
      <c r="F468" s="346"/>
      <c r="G468" s="346"/>
      <c r="H468" s="346"/>
      <c r="I468" s="346"/>
      <c r="J468" s="346"/>
      <c r="K468" s="346"/>
      <c r="L468" s="346"/>
      <c r="M468" s="346"/>
      <c r="N468" s="346"/>
      <c r="O468" s="346"/>
      <c r="P468" s="346"/>
      <c r="Q468" s="346"/>
      <c r="R468" s="346"/>
      <c r="S468" s="346"/>
      <c r="T468" s="346"/>
      <c r="U468" s="346"/>
      <c r="V468" s="346"/>
      <c r="W468" s="346"/>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c r="AS468" s="346"/>
      <c r="AT468" s="346"/>
      <c r="AU468" s="346"/>
      <c r="AV468" s="346"/>
      <c r="AW468" s="346"/>
      <c r="AX468" s="346"/>
      <c r="AY468" s="346"/>
      <c r="AZ468" s="346"/>
      <c r="BA468" s="346"/>
      <c r="BB468" s="346"/>
      <c r="BC468" s="346"/>
      <c r="BD468" s="346"/>
      <c r="BE468" s="346"/>
      <c r="BF468" s="346"/>
      <c r="BG468" s="346"/>
      <c r="BH468" s="346"/>
      <c r="BI468" s="346"/>
      <c r="BJ468" s="346"/>
      <c r="BK468" s="346"/>
      <c r="BL468" s="346"/>
      <c r="BM468" s="346"/>
      <c r="BN468" s="346"/>
      <c r="BO468" s="346"/>
      <c r="BP468" s="346"/>
      <c r="BQ468" s="346"/>
    </row>
    <row r="469" ht="15.75" customHeight="1">
      <c r="A469" s="346"/>
      <c r="B469" s="346"/>
      <c r="C469" s="346"/>
      <c r="D469" s="346"/>
      <c r="E469" s="346"/>
      <c r="F469" s="346"/>
      <c r="G469" s="346"/>
      <c r="H469" s="346"/>
      <c r="I469" s="346"/>
      <c r="J469" s="346"/>
      <c r="K469" s="346"/>
      <c r="L469" s="346"/>
      <c r="M469" s="346"/>
      <c r="N469" s="346"/>
      <c r="O469" s="346"/>
      <c r="P469" s="346"/>
      <c r="Q469" s="346"/>
      <c r="R469" s="346"/>
      <c r="S469" s="346"/>
      <c r="T469" s="346"/>
      <c r="U469" s="346"/>
      <c r="V469" s="346"/>
      <c r="W469" s="346"/>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c r="AS469" s="346"/>
      <c r="AT469" s="346"/>
      <c r="AU469" s="346"/>
      <c r="AV469" s="346"/>
      <c r="AW469" s="346"/>
      <c r="AX469" s="346"/>
      <c r="AY469" s="346"/>
      <c r="AZ469" s="346"/>
      <c r="BA469" s="346"/>
      <c r="BB469" s="346"/>
      <c r="BC469" s="346"/>
      <c r="BD469" s="346"/>
      <c r="BE469" s="346"/>
      <c r="BF469" s="346"/>
      <c r="BG469" s="346"/>
      <c r="BH469" s="346"/>
      <c r="BI469" s="346"/>
      <c r="BJ469" s="346"/>
      <c r="BK469" s="346"/>
      <c r="BL469" s="346"/>
      <c r="BM469" s="346"/>
      <c r="BN469" s="346"/>
      <c r="BO469" s="346"/>
      <c r="BP469" s="346"/>
      <c r="BQ469" s="346"/>
    </row>
    <row r="470" ht="15.75" customHeight="1">
      <c r="A470" s="346"/>
      <c r="B470" s="346"/>
      <c r="C470" s="346"/>
      <c r="D470" s="346"/>
      <c r="E470" s="346"/>
      <c r="F470" s="346"/>
      <c r="G470" s="346"/>
      <c r="H470" s="346"/>
      <c r="I470" s="346"/>
      <c r="J470" s="346"/>
      <c r="K470" s="346"/>
      <c r="L470" s="346"/>
      <c r="M470" s="346"/>
      <c r="N470" s="346"/>
      <c r="O470" s="346"/>
      <c r="P470" s="346"/>
      <c r="Q470" s="346"/>
      <c r="R470" s="346"/>
      <c r="S470" s="346"/>
      <c r="T470" s="346"/>
      <c r="U470" s="346"/>
      <c r="V470" s="346"/>
      <c r="W470" s="346"/>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c r="AS470" s="346"/>
      <c r="AT470" s="346"/>
      <c r="AU470" s="346"/>
      <c r="AV470" s="346"/>
      <c r="AW470" s="346"/>
      <c r="AX470" s="346"/>
      <c r="AY470" s="346"/>
      <c r="AZ470" s="346"/>
      <c r="BA470" s="346"/>
      <c r="BB470" s="346"/>
      <c r="BC470" s="346"/>
      <c r="BD470" s="346"/>
      <c r="BE470" s="346"/>
      <c r="BF470" s="346"/>
      <c r="BG470" s="346"/>
      <c r="BH470" s="346"/>
      <c r="BI470" s="346"/>
      <c r="BJ470" s="346"/>
      <c r="BK470" s="346"/>
      <c r="BL470" s="346"/>
      <c r="BM470" s="346"/>
      <c r="BN470" s="346"/>
      <c r="BO470" s="346"/>
      <c r="BP470" s="346"/>
      <c r="BQ470" s="346"/>
    </row>
    <row r="471" ht="15.75" customHeight="1">
      <c r="A471" s="346"/>
      <c r="B471" s="346"/>
      <c r="C471" s="346"/>
      <c r="D471" s="346"/>
      <c r="E471" s="346"/>
      <c r="F471" s="346"/>
      <c r="G471" s="346"/>
      <c r="H471" s="346"/>
      <c r="I471" s="346"/>
      <c r="J471" s="346"/>
      <c r="K471" s="346"/>
      <c r="L471" s="346"/>
      <c r="M471" s="346"/>
      <c r="N471" s="346"/>
      <c r="O471" s="346"/>
      <c r="P471" s="346"/>
      <c r="Q471" s="346"/>
      <c r="R471" s="346"/>
      <c r="S471" s="346"/>
      <c r="T471" s="346"/>
      <c r="U471" s="346"/>
      <c r="V471" s="346"/>
      <c r="W471" s="346"/>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c r="AS471" s="346"/>
      <c r="AT471" s="346"/>
      <c r="AU471" s="346"/>
      <c r="AV471" s="346"/>
      <c r="AW471" s="346"/>
      <c r="AX471" s="346"/>
      <c r="AY471" s="346"/>
      <c r="AZ471" s="346"/>
      <c r="BA471" s="346"/>
      <c r="BB471" s="346"/>
      <c r="BC471" s="346"/>
      <c r="BD471" s="346"/>
      <c r="BE471" s="346"/>
      <c r="BF471" s="346"/>
      <c r="BG471" s="346"/>
      <c r="BH471" s="346"/>
      <c r="BI471" s="346"/>
      <c r="BJ471" s="346"/>
      <c r="BK471" s="346"/>
      <c r="BL471" s="346"/>
      <c r="BM471" s="346"/>
      <c r="BN471" s="346"/>
      <c r="BO471" s="346"/>
      <c r="BP471" s="346"/>
      <c r="BQ471" s="346"/>
    </row>
    <row r="472" ht="15.75" customHeight="1">
      <c r="A472" s="346"/>
      <c r="B472" s="346"/>
      <c r="C472" s="346"/>
      <c r="D472" s="346"/>
      <c r="E472" s="346"/>
      <c r="F472" s="346"/>
      <c r="G472" s="346"/>
      <c r="H472" s="346"/>
      <c r="I472" s="346"/>
      <c r="J472" s="346"/>
      <c r="K472" s="346"/>
      <c r="L472" s="346"/>
      <c r="M472" s="346"/>
      <c r="N472" s="346"/>
      <c r="O472" s="346"/>
      <c r="P472" s="346"/>
      <c r="Q472" s="346"/>
      <c r="R472" s="346"/>
      <c r="S472" s="346"/>
      <c r="T472" s="346"/>
      <c r="U472" s="346"/>
      <c r="V472" s="346"/>
      <c r="W472" s="346"/>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c r="AS472" s="346"/>
      <c r="AT472" s="346"/>
      <c r="AU472" s="346"/>
      <c r="AV472" s="346"/>
      <c r="AW472" s="346"/>
      <c r="AX472" s="346"/>
      <c r="AY472" s="346"/>
      <c r="AZ472" s="346"/>
      <c r="BA472" s="346"/>
      <c r="BB472" s="346"/>
      <c r="BC472" s="346"/>
      <c r="BD472" s="346"/>
      <c r="BE472" s="346"/>
      <c r="BF472" s="346"/>
      <c r="BG472" s="346"/>
      <c r="BH472" s="346"/>
      <c r="BI472" s="346"/>
      <c r="BJ472" s="346"/>
      <c r="BK472" s="346"/>
      <c r="BL472" s="346"/>
      <c r="BM472" s="346"/>
      <c r="BN472" s="346"/>
      <c r="BO472" s="346"/>
      <c r="BP472" s="346"/>
      <c r="BQ472" s="346"/>
    </row>
    <row r="473" ht="15.75" customHeight="1">
      <c r="A473" s="346"/>
      <c r="B473" s="346"/>
      <c r="C473" s="346"/>
      <c r="D473" s="346"/>
      <c r="E473" s="346"/>
      <c r="F473" s="346"/>
      <c r="G473" s="346"/>
      <c r="H473" s="346"/>
      <c r="I473" s="346"/>
      <c r="J473" s="346"/>
      <c r="K473" s="346"/>
      <c r="L473" s="346"/>
      <c r="M473" s="346"/>
      <c r="N473" s="346"/>
      <c r="O473" s="346"/>
      <c r="P473" s="346"/>
      <c r="Q473" s="346"/>
      <c r="R473" s="346"/>
      <c r="S473" s="346"/>
      <c r="T473" s="346"/>
      <c r="U473" s="346"/>
      <c r="V473" s="346"/>
      <c r="W473" s="346"/>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c r="AS473" s="346"/>
      <c r="AT473" s="346"/>
      <c r="AU473" s="346"/>
      <c r="AV473" s="346"/>
      <c r="AW473" s="346"/>
      <c r="AX473" s="346"/>
      <c r="AY473" s="346"/>
      <c r="AZ473" s="346"/>
      <c r="BA473" s="346"/>
      <c r="BB473" s="346"/>
      <c r="BC473" s="346"/>
      <c r="BD473" s="346"/>
      <c r="BE473" s="346"/>
      <c r="BF473" s="346"/>
      <c r="BG473" s="346"/>
      <c r="BH473" s="346"/>
      <c r="BI473" s="346"/>
      <c r="BJ473" s="346"/>
      <c r="BK473" s="346"/>
      <c r="BL473" s="346"/>
      <c r="BM473" s="346"/>
      <c r="BN473" s="346"/>
      <c r="BO473" s="346"/>
      <c r="BP473" s="346"/>
      <c r="BQ473" s="346"/>
    </row>
    <row r="474" ht="15.75" customHeight="1">
      <c r="A474" s="346"/>
      <c r="B474" s="346"/>
      <c r="C474" s="346"/>
      <c r="D474" s="346"/>
      <c r="E474" s="346"/>
      <c r="F474" s="346"/>
      <c r="G474" s="346"/>
      <c r="H474" s="346"/>
      <c r="I474" s="346"/>
      <c r="J474" s="346"/>
      <c r="K474" s="346"/>
      <c r="L474" s="346"/>
      <c r="M474" s="346"/>
      <c r="N474" s="346"/>
      <c r="O474" s="346"/>
      <c r="P474" s="346"/>
      <c r="Q474" s="346"/>
      <c r="R474" s="346"/>
      <c r="S474" s="346"/>
      <c r="T474" s="346"/>
      <c r="U474" s="346"/>
      <c r="V474" s="346"/>
      <c r="W474" s="346"/>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c r="AS474" s="346"/>
      <c r="AT474" s="346"/>
      <c r="AU474" s="346"/>
      <c r="AV474" s="346"/>
      <c r="AW474" s="346"/>
      <c r="AX474" s="346"/>
      <c r="AY474" s="346"/>
      <c r="AZ474" s="346"/>
      <c r="BA474" s="346"/>
      <c r="BB474" s="346"/>
      <c r="BC474" s="346"/>
      <c r="BD474" s="346"/>
      <c r="BE474" s="346"/>
      <c r="BF474" s="346"/>
      <c r="BG474" s="346"/>
      <c r="BH474" s="346"/>
      <c r="BI474" s="346"/>
      <c r="BJ474" s="346"/>
      <c r="BK474" s="346"/>
      <c r="BL474" s="346"/>
      <c r="BM474" s="346"/>
      <c r="BN474" s="346"/>
      <c r="BO474" s="346"/>
      <c r="BP474" s="346"/>
      <c r="BQ474" s="346"/>
    </row>
    <row r="475" ht="15.75" customHeight="1">
      <c r="A475" s="346"/>
      <c r="B475" s="346"/>
      <c r="C475" s="346"/>
      <c r="D475" s="346"/>
      <c r="E475" s="346"/>
      <c r="F475" s="346"/>
      <c r="G475" s="346"/>
      <c r="H475" s="346"/>
      <c r="I475" s="346"/>
      <c r="J475" s="346"/>
      <c r="K475" s="346"/>
      <c r="L475" s="346"/>
      <c r="M475" s="346"/>
      <c r="N475" s="346"/>
      <c r="O475" s="346"/>
      <c r="P475" s="346"/>
      <c r="Q475" s="346"/>
      <c r="R475" s="346"/>
      <c r="S475" s="346"/>
      <c r="T475" s="346"/>
      <c r="U475" s="346"/>
      <c r="V475" s="346"/>
      <c r="W475" s="346"/>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c r="AS475" s="346"/>
      <c r="AT475" s="346"/>
      <c r="AU475" s="346"/>
      <c r="AV475" s="346"/>
      <c r="AW475" s="346"/>
      <c r="AX475" s="346"/>
      <c r="AY475" s="346"/>
      <c r="AZ475" s="346"/>
      <c r="BA475" s="346"/>
      <c r="BB475" s="346"/>
      <c r="BC475" s="346"/>
      <c r="BD475" s="346"/>
      <c r="BE475" s="346"/>
      <c r="BF475" s="346"/>
      <c r="BG475" s="346"/>
      <c r="BH475" s="346"/>
      <c r="BI475" s="346"/>
      <c r="BJ475" s="346"/>
      <c r="BK475" s="346"/>
      <c r="BL475" s="346"/>
      <c r="BM475" s="346"/>
      <c r="BN475" s="346"/>
      <c r="BO475" s="346"/>
      <c r="BP475" s="346"/>
      <c r="BQ475" s="346"/>
    </row>
    <row r="476" ht="15.75" customHeight="1">
      <c r="A476" s="346"/>
      <c r="B476" s="346"/>
      <c r="C476" s="346"/>
      <c r="D476" s="346"/>
      <c r="E476" s="346"/>
      <c r="F476" s="346"/>
      <c r="G476" s="346"/>
      <c r="H476" s="346"/>
      <c r="I476" s="346"/>
      <c r="J476" s="346"/>
      <c r="K476" s="346"/>
      <c r="L476" s="346"/>
      <c r="M476" s="346"/>
      <c r="N476" s="346"/>
      <c r="O476" s="346"/>
      <c r="P476" s="346"/>
      <c r="Q476" s="346"/>
      <c r="R476" s="346"/>
      <c r="S476" s="346"/>
      <c r="T476" s="346"/>
      <c r="U476" s="346"/>
      <c r="V476" s="346"/>
      <c r="W476" s="346"/>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c r="AS476" s="346"/>
      <c r="AT476" s="346"/>
      <c r="AU476" s="346"/>
      <c r="AV476" s="346"/>
      <c r="AW476" s="346"/>
      <c r="AX476" s="346"/>
      <c r="AY476" s="346"/>
      <c r="AZ476" s="346"/>
      <c r="BA476" s="346"/>
      <c r="BB476" s="346"/>
      <c r="BC476" s="346"/>
      <c r="BD476" s="346"/>
      <c r="BE476" s="346"/>
      <c r="BF476" s="346"/>
      <c r="BG476" s="346"/>
      <c r="BH476" s="346"/>
      <c r="BI476" s="346"/>
      <c r="BJ476" s="346"/>
      <c r="BK476" s="346"/>
      <c r="BL476" s="346"/>
      <c r="BM476" s="346"/>
      <c r="BN476" s="346"/>
      <c r="BO476" s="346"/>
      <c r="BP476" s="346"/>
      <c r="BQ476" s="346"/>
    </row>
    <row r="477" ht="15.75" customHeight="1">
      <c r="A477" s="346"/>
      <c r="B477" s="346"/>
      <c r="C477" s="346"/>
      <c r="D477" s="346"/>
      <c r="E477" s="346"/>
      <c r="F477" s="346"/>
      <c r="G477" s="346"/>
      <c r="H477" s="346"/>
      <c r="I477" s="346"/>
      <c r="J477" s="346"/>
      <c r="K477" s="346"/>
      <c r="L477" s="346"/>
      <c r="M477" s="346"/>
      <c r="N477" s="346"/>
      <c r="O477" s="346"/>
      <c r="P477" s="346"/>
      <c r="Q477" s="346"/>
      <c r="R477" s="346"/>
      <c r="S477" s="346"/>
      <c r="T477" s="346"/>
      <c r="U477" s="346"/>
      <c r="V477" s="346"/>
      <c r="W477" s="346"/>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c r="AS477" s="346"/>
      <c r="AT477" s="346"/>
      <c r="AU477" s="346"/>
      <c r="AV477" s="346"/>
      <c r="AW477" s="346"/>
      <c r="AX477" s="346"/>
      <c r="AY477" s="346"/>
      <c r="AZ477" s="346"/>
      <c r="BA477" s="346"/>
      <c r="BB477" s="346"/>
      <c r="BC477" s="346"/>
      <c r="BD477" s="346"/>
      <c r="BE477" s="346"/>
      <c r="BF477" s="346"/>
      <c r="BG477" s="346"/>
      <c r="BH477" s="346"/>
      <c r="BI477" s="346"/>
      <c r="BJ477" s="346"/>
      <c r="BK477" s="346"/>
      <c r="BL477" s="346"/>
      <c r="BM477" s="346"/>
      <c r="BN477" s="346"/>
      <c r="BO477" s="346"/>
      <c r="BP477" s="346"/>
      <c r="BQ477" s="346"/>
    </row>
    <row r="478" ht="15.75" customHeight="1">
      <c r="A478" s="346"/>
      <c r="B478" s="346"/>
      <c r="C478" s="346"/>
      <c r="D478" s="346"/>
      <c r="E478" s="346"/>
      <c r="F478" s="346"/>
      <c r="G478" s="346"/>
      <c r="H478" s="346"/>
      <c r="I478" s="346"/>
      <c r="J478" s="346"/>
      <c r="K478" s="346"/>
      <c r="L478" s="346"/>
      <c r="M478" s="346"/>
      <c r="N478" s="346"/>
      <c r="O478" s="346"/>
      <c r="P478" s="346"/>
      <c r="Q478" s="346"/>
      <c r="R478" s="346"/>
      <c r="S478" s="346"/>
      <c r="T478" s="346"/>
      <c r="U478" s="346"/>
      <c r="V478" s="346"/>
      <c r="W478" s="346"/>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c r="AS478" s="346"/>
      <c r="AT478" s="346"/>
      <c r="AU478" s="346"/>
      <c r="AV478" s="346"/>
      <c r="AW478" s="346"/>
      <c r="AX478" s="346"/>
      <c r="AY478" s="346"/>
      <c r="AZ478" s="346"/>
      <c r="BA478" s="346"/>
      <c r="BB478" s="346"/>
      <c r="BC478" s="346"/>
      <c r="BD478" s="346"/>
      <c r="BE478" s="346"/>
      <c r="BF478" s="346"/>
      <c r="BG478" s="346"/>
      <c r="BH478" s="346"/>
      <c r="BI478" s="346"/>
      <c r="BJ478" s="346"/>
      <c r="BK478" s="346"/>
      <c r="BL478" s="346"/>
      <c r="BM478" s="346"/>
      <c r="BN478" s="346"/>
      <c r="BO478" s="346"/>
      <c r="BP478" s="346"/>
      <c r="BQ478" s="346"/>
    </row>
    <row r="479" ht="15.75" customHeight="1">
      <c r="A479" s="346"/>
      <c r="B479" s="346"/>
      <c r="C479" s="346"/>
      <c r="D479" s="346"/>
      <c r="E479" s="346"/>
      <c r="F479" s="346"/>
      <c r="G479" s="346"/>
      <c r="H479" s="346"/>
      <c r="I479" s="346"/>
      <c r="J479" s="346"/>
      <c r="K479" s="346"/>
      <c r="L479" s="346"/>
      <c r="M479" s="346"/>
      <c r="N479" s="346"/>
      <c r="O479" s="346"/>
      <c r="P479" s="346"/>
      <c r="Q479" s="346"/>
      <c r="R479" s="346"/>
      <c r="S479" s="346"/>
      <c r="T479" s="346"/>
      <c r="U479" s="346"/>
      <c r="V479" s="346"/>
      <c r="W479" s="346"/>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c r="AS479" s="346"/>
      <c r="AT479" s="346"/>
      <c r="AU479" s="346"/>
      <c r="AV479" s="346"/>
      <c r="AW479" s="346"/>
      <c r="AX479" s="346"/>
      <c r="AY479" s="346"/>
      <c r="AZ479" s="346"/>
      <c r="BA479" s="346"/>
      <c r="BB479" s="346"/>
      <c r="BC479" s="346"/>
      <c r="BD479" s="346"/>
      <c r="BE479" s="346"/>
      <c r="BF479" s="346"/>
      <c r="BG479" s="346"/>
      <c r="BH479" s="346"/>
      <c r="BI479" s="346"/>
      <c r="BJ479" s="346"/>
      <c r="BK479" s="346"/>
      <c r="BL479" s="346"/>
      <c r="BM479" s="346"/>
      <c r="BN479" s="346"/>
      <c r="BO479" s="346"/>
      <c r="BP479" s="346"/>
      <c r="BQ479" s="346"/>
    </row>
    <row r="480" ht="15.75" customHeight="1">
      <c r="A480" s="346"/>
      <c r="B480" s="346"/>
      <c r="C480" s="346"/>
      <c r="D480" s="346"/>
      <c r="E480" s="346"/>
      <c r="F480" s="346"/>
      <c r="G480" s="346"/>
      <c r="H480" s="346"/>
      <c r="I480" s="346"/>
      <c r="J480" s="346"/>
      <c r="K480" s="346"/>
      <c r="L480" s="346"/>
      <c r="M480" s="346"/>
      <c r="N480" s="346"/>
      <c r="O480" s="346"/>
      <c r="P480" s="346"/>
      <c r="Q480" s="346"/>
      <c r="R480" s="346"/>
      <c r="S480" s="346"/>
      <c r="T480" s="346"/>
      <c r="U480" s="346"/>
      <c r="V480" s="346"/>
      <c r="W480" s="346"/>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c r="AS480" s="346"/>
      <c r="AT480" s="346"/>
      <c r="AU480" s="346"/>
      <c r="AV480" s="346"/>
      <c r="AW480" s="346"/>
      <c r="AX480" s="346"/>
      <c r="AY480" s="346"/>
      <c r="AZ480" s="346"/>
      <c r="BA480" s="346"/>
      <c r="BB480" s="346"/>
      <c r="BC480" s="346"/>
      <c r="BD480" s="346"/>
      <c r="BE480" s="346"/>
      <c r="BF480" s="346"/>
      <c r="BG480" s="346"/>
      <c r="BH480" s="346"/>
      <c r="BI480" s="346"/>
      <c r="BJ480" s="346"/>
      <c r="BK480" s="346"/>
      <c r="BL480" s="346"/>
      <c r="BM480" s="346"/>
      <c r="BN480" s="346"/>
      <c r="BO480" s="346"/>
      <c r="BP480" s="346"/>
      <c r="BQ480" s="346"/>
    </row>
    <row r="481" ht="15.75" customHeight="1">
      <c r="A481" s="346"/>
      <c r="B481" s="346"/>
      <c r="C481" s="346"/>
      <c r="D481" s="346"/>
      <c r="E481" s="346"/>
      <c r="F481" s="346"/>
      <c r="G481" s="346"/>
      <c r="H481" s="346"/>
      <c r="I481" s="346"/>
      <c r="J481" s="346"/>
      <c r="K481" s="346"/>
      <c r="L481" s="346"/>
      <c r="M481" s="346"/>
      <c r="N481" s="346"/>
      <c r="O481" s="346"/>
      <c r="P481" s="346"/>
      <c r="Q481" s="346"/>
      <c r="R481" s="346"/>
      <c r="S481" s="346"/>
      <c r="T481" s="346"/>
      <c r="U481" s="346"/>
      <c r="V481" s="346"/>
      <c r="W481" s="346"/>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c r="AS481" s="346"/>
      <c r="AT481" s="346"/>
      <c r="AU481" s="346"/>
      <c r="AV481" s="346"/>
      <c r="AW481" s="346"/>
      <c r="AX481" s="346"/>
      <c r="AY481" s="346"/>
      <c r="AZ481" s="346"/>
      <c r="BA481" s="346"/>
      <c r="BB481" s="346"/>
      <c r="BC481" s="346"/>
      <c r="BD481" s="346"/>
      <c r="BE481" s="346"/>
      <c r="BF481" s="346"/>
      <c r="BG481" s="346"/>
      <c r="BH481" s="346"/>
      <c r="BI481" s="346"/>
      <c r="BJ481" s="346"/>
      <c r="BK481" s="346"/>
      <c r="BL481" s="346"/>
      <c r="BM481" s="346"/>
      <c r="BN481" s="346"/>
      <c r="BO481" s="346"/>
      <c r="BP481" s="346"/>
      <c r="BQ481" s="346"/>
    </row>
    <row r="482" ht="15.75" customHeight="1">
      <c r="A482" s="346"/>
      <c r="B482" s="346"/>
      <c r="C482" s="346"/>
      <c r="D482" s="346"/>
      <c r="E482" s="346"/>
      <c r="F482" s="346"/>
      <c r="G482" s="346"/>
      <c r="H482" s="346"/>
      <c r="I482" s="346"/>
      <c r="J482" s="346"/>
      <c r="K482" s="346"/>
      <c r="L482" s="346"/>
      <c r="M482" s="346"/>
      <c r="N482" s="346"/>
      <c r="O482" s="346"/>
      <c r="P482" s="346"/>
      <c r="Q482" s="346"/>
      <c r="R482" s="346"/>
      <c r="S482" s="346"/>
      <c r="T482" s="346"/>
      <c r="U482" s="346"/>
      <c r="V482" s="346"/>
      <c r="W482" s="346"/>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c r="AS482" s="346"/>
      <c r="AT482" s="346"/>
      <c r="AU482" s="346"/>
      <c r="AV482" s="346"/>
      <c r="AW482" s="346"/>
      <c r="AX482" s="346"/>
      <c r="AY482" s="346"/>
      <c r="AZ482" s="346"/>
      <c r="BA482" s="346"/>
      <c r="BB482" s="346"/>
      <c r="BC482" s="346"/>
      <c r="BD482" s="346"/>
      <c r="BE482" s="346"/>
      <c r="BF482" s="346"/>
      <c r="BG482" s="346"/>
      <c r="BH482" s="346"/>
      <c r="BI482" s="346"/>
      <c r="BJ482" s="346"/>
      <c r="BK482" s="346"/>
      <c r="BL482" s="346"/>
      <c r="BM482" s="346"/>
      <c r="BN482" s="346"/>
      <c r="BO482" s="346"/>
      <c r="BP482" s="346"/>
      <c r="BQ482" s="346"/>
    </row>
    <row r="483" ht="15.75" customHeight="1">
      <c r="A483" s="346"/>
      <c r="B483" s="346"/>
      <c r="C483" s="346"/>
      <c r="D483" s="346"/>
      <c r="E483" s="346"/>
      <c r="F483" s="346"/>
      <c r="G483" s="346"/>
      <c r="H483" s="346"/>
      <c r="I483" s="346"/>
      <c r="J483" s="346"/>
      <c r="K483" s="346"/>
      <c r="L483" s="346"/>
      <c r="M483" s="346"/>
      <c r="N483" s="346"/>
      <c r="O483" s="346"/>
      <c r="P483" s="346"/>
      <c r="Q483" s="346"/>
      <c r="R483" s="346"/>
      <c r="S483" s="346"/>
      <c r="T483" s="346"/>
      <c r="U483" s="346"/>
      <c r="V483" s="346"/>
      <c r="W483" s="346"/>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c r="AS483" s="346"/>
      <c r="AT483" s="346"/>
      <c r="AU483" s="346"/>
      <c r="AV483" s="346"/>
      <c r="AW483" s="346"/>
      <c r="AX483" s="346"/>
      <c r="AY483" s="346"/>
      <c r="AZ483" s="346"/>
      <c r="BA483" s="346"/>
      <c r="BB483" s="346"/>
      <c r="BC483" s="346"/>
      <c r="BD483" s="346"/>
      <c r="BE483" s="346"/>
      <c r="BF483" s="346"/>
      <c r="BG483" s="346"/>
      <c r="BH483" s="346"/>
      <c r="BI483" s="346"/>
      <c r="BJ483" s="346"/>
      <c r="BK483" s="346"/>
      <c r="BL483" s="346"/>
      <c r="BM483" s="346"/>
      <c r="BN483" s="346"/>
      <c r="BO483" s="346"/>
      <c r="BP483" s="346"/>
      <c r="BQ483" s="346"/>
    </row>
    <row r="484" ht="15.75" customHeight="1">
      <c r="A484" s="346"/>
      <c r="B484" s="346"/>
      <c r="C484" s="346"/>
      <c r="D484" s="346"/>
      <c r="E484" s="346"/>
      <c r="F484" s="346"/>
      <c r="G484" s="346"/>
      <c r="H484" s="346"/>
      <c r="I484" s="346"/>
      <c r="J484" s="346"/>
      <c r="K484" s="346"/>
      <c r="L484" s="346"/>
      <c r="M484" s="346"/>
      <c r="N484" s="346"/>
      <c r="O484" s="346"/>
      <c r="P484" s="346"/>
      <c r="Q484" s="346"/>
      <c r="R484" s="346"/>
      <c r="S484" s="346"/>
      <c r="T484" s="346"/>
      <c r="U484" s="346"/>
      <c r="V484" s="346"/>
      <c r="W484" s="346"/>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c r="AS484" s="346"/>
      <c r="AT484" s="346"/>
      <c r="AU484" s="346"/>
      <c r="AV484" s="346"/>
      <c r="AW484" s="346"/>
      <c r="AX484" s="346"/>
      <c r="AY484" s="346"/>
      <c r="AZ484" s="346"/>
      <c r="BA484" s="346"/>
      <c r="BB484" s="346"/>
      <c r="BC484" s="346"/>
      <c r="BD484" s="346"/>
      <c r="BE484" s="346"/>
      <c r="BF484" s="346"/>
      <c r="BG484" s="346"/>
      <c r="BH484" s="346"/>
      <c r="BI484" s="346"/>
      <c r="BJ484" s="346"/>
      <c r="BK484" s="346"/>
      <c r="BL484" s="346"/>
      <c r="BM484" s="346"/>
      <c r="BN484" s="346"/>
      <c r="BO484" s="346"/>
      <c r="BP484" s="346"/>
      <c r="BQ484" s="346"/>
    </row>
    <row r="485" ht="15.75" customHeight="1">
      <c r="A485" s="346"/>
      <c r="B485" s="346"/>
      <c r="C485" s="346"/>
      <c r="D485" s="346"/>
      <c r="E485" s="346"/>
      <c r="F485" s="346"/>
      <c r="G485" s="346"/>
      <c r="H485" s="346"/>
      <c r="I485" s="346"/>
      <c r="J485" s="346"/>
      <c r="K485" s="346"/>
      <c r="L485" s="346"/>
      <c r="M485" s="346"/>
      <c r="N485" s="346"/>
      <c r="O485" s="346"/>
      <c r="P485" s="346"/>
      <c r="Q485" s="346"/>
      <c r="R485" s="346"/>
      <c r="S485" s="346"/>
      <c r="T485" s="346"/>
      <c r="U485" s="346"/>
      <c r="V485" s="346"/>
      <c r="W485" s="346"/>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c r="AS485" s="346"/>
      <c r="AT485" s="346"/>
      <c r="AU485" s="346"/>
      <c r="AV485" s="346"/>
      <c r="AW485" s="346"/>
      <c r="AX485" s="346"/>
      <c r="AY485" s="346"/>
      <c r="AZ485" s="346"/>
      <c r="BA485" s="346"/>
      <c r="BB485" s="346"/>
      <c r="BC485" s="346"/>
      <c r="BD485" s="346"/>
      <c r="BE485" s="346"/>
      <c r="BF485" s="346"/>
      <c r="BG485" s="346"/>
      <c r="BH485" s="346"/>
      <c r="BI485" s="346"/>
      <c r="BJ485" s="346"/>
      <c r="BK485" s="346"/>
      <c r="BL485" s="346"/>
      <c r="BM485" s="346"/>
      <c r="BN485" s="346"/>
      <c r="BO485" s="346"/>
      <c r="BP485" s="346"/>
      <c r="BQ485" s="346"/>
    </row>
    <row r="486" ht="15.75" customHeight="1">
      <c r="A486" s="346"/>
      <c r="B486" s="346"/>
      <c r="C486" s="346"/>
      <c r="D486" s="346"/>
      <c r="E486" s="346"/>
      <c r="F486" s="346"/>
      <c r="G486" s="346"/>
      <c r="H486" s="346"/>
      <c r="I486" s="346"/>
      <c r="J486" s="346"/>
      <c r="K486" s="346"/>
      <c r="L486" s="346"/>
      <c r="M486" s="346"/>
      <c r="N486" s="346"/>
      <c r="O486" s="346"/>
      <c r="P486" s="346"/>
      <c r="Q486" s="346"/>
      <c r="R486" s="346"/>
      <c r="S486" s="346"/>
      <c r="T486" s="346"/>
      <c r="U486" s="346"/>
      <c r="V486" s="346"/>
      <c r="W486" s="346"/>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c r="AS486" s="346"/>
      <c r="AT486" s="346"/>
      <c r="AU486" s="346"/>
      <c r="AV486" s="346"/>
      <c r="AW486" s="346"/>
      <c r="AX486" s="346"/>
      <c r="AY486" s="346"/>
      <c r="AZ486" s="346"/>
      <c r="BA486" s="346"/>
      <c r="BB486" s="346"/>
      <c r="BC486" s="346"/>
      <c r="BD486" s="346"/>
      <c r="BE486" s="346"/>
      <c r="BF486" s="346"/>
      <c r="BG486" s="346"/>
      <c r="BH486" s="346"/>
      <c r="BI486" s="346"/>
      <c r="BJ486" s="346"/>
      <c r="BK486" s="346"/>
      <c r="BL486" s="346"/>
      <c r="BM486" s="346"/>
      <c r="BN486" s="346"/>
      <c r="BO486" s="346"/>
      <c r="BP486" s="346"/>
      <c r="BQ486" s="346"/>
    </row>
    <row r="487" ht="15.75" customHeight="1">
      <c r="A487" s="346"/>
      <c r="B487" s="346"/>
      <c r="C487" s="346"/>
      <c r="D487" s="346"/>
      <c r="E487" s="346"/>
      <c r="F487" s="346"/>
      <c r="G487" s="346"/>
      <c r="H487" s="346"/>
      <c r="I487" s="346"/>
      <c r="J487" s="346"/>
      <c r="K487" s="346"/>
      <c r="L487" s="346"/>
      <c r="M487" s="346"/>
      <c r="N487" s="346"/>
      <c r="O487" s="346"/>
      <c r="P487" s="346"/>
      <c r="Q487" s="346"/>
      <c r="R487" s="346"/>
      <c r="S487" s="346"/>
      <c r="T487" s="346"/>
      <c r="U487" s="346"/>
      <c r="V487" s="346"/>
      <c r="W487" s="346"/>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c r="AS487" s="346"/>
      <c r="AT487" s="346"/>
      <c r="AU487" s="346"/>
      <c r="AV487" s="346"/>
      <c r="AW487" s="346"/>
      <c r="AX487" s="346"/>
      <c r="AY487" s="346"/>
      <c r="AZ487" s="346"/>
      <c r="BA487" s="346"/>
      <c r="BB487" s="346"/>
      <c r="BC487" s="346"/>
      <c r="BD487" s="346"/>
      <c r="BE487" s="346"/>
      <c r="BF487" s="346"/>
      <c r="BG487" s="346"/>
      <c r="BH487" s="346"/>
      <c r="BI487" s="346"/>
      <c r="BJ487" s="346"/>
      <c r="BK487" s="346"/>
      <c r="BL487" s="346"/>
      <c r="BM487" s="346"/>
      <c r="BN487" s="346"/>
      <c r="BO487" s="346"/>
      <c r="BP487" s="346"/>
      <c r="BQ487" s="346"/>
    </row>
    <row r="488" ht="15.75" customHeight="1">
      <c r="A488" s="346"/>
      <c r="B488" s="346"/>
      <c r="C488" s="346"/>
      <c r="D488" s="346"/>
      <c r="E488" s="346"/>
      <c r="F488" s="346"/>
      <c r="G488" s="346"/>
      <c r="H488" s="346"/>
      <c r="I488" s="346"/>
      <c r="J488" s="346"/>
      <c r="K488" s="346"/>
      <c r="L488" s="346"/>
      <c r="M488" s="346"/>
      <c r="N488" s="346"/>
      <c r="O488" s="346"/>
      <c r="P488" s="346"/>
      <c r="Q488" s="346"/>
      <c r="R488" s="346"/>
      <c r="S488" s="346"/>
      <c r="T488" s="346"/>
      <c r="U488" s="346"/>
      <c r="V488" s="346"/>
      <c r="W488" s="346"/>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c r="AS488" s="346"/>
      <c r="AT488" s="346"/>
      <c r="AU488" s="346"/>
      <c r="AV488" s="346"/>
      <c r="AW488" s="346"/>
      <c r="AX488" s="346"/>
      <c r="AY488" s="346"/>
      <c r="AZ488" s="346"/>
      <c r="BA488" s="346"/>
      <c r="BB488" s="346"/>
      <c r="BC488" s="346"/>
      <c r="BD488" s="346"/>
      <c r="BE488" s="346"/>
      <c r="BF488" s="346"/>
      <c r="BG488" s="346"/>
      <c r="BH488" s="346"/>
      <c r="BI488" s="346"/>
      <c r="BJ488" s="346"/>
      <c r="BK488" s="346"/>
      <c r="BL488" s="346"/>
      <c r="BM488" s="346"/>
      <c r="BN488" s="346"/>
      <c r="BO488" s="346"/>
      <c r="BP488" s="346"/>
      <c r="BQ488" s="346"/>
    </row>
    <row r="489" ht="15.75" customHeight="1">
      <c r="A489" s="346"/>
      <c r="B489" s="346"/>
      <c r="C489" s="346"/>
      <c r="D489" s="346"/>
      <c r="E489" s="346"/>
      <c r="F489" s="346"/>
      <c r="G489" s="346"/>
      <c r="H489" s="346"/>
      <c r="I489" s="346"/>
      <c r="J489" s="346"/>
      <c r="K489" s="346"/>
      <c r="L489" s="346"/>
      <c r="M489" s="346"/>
      <c r="N489" s="346"/>
      <c r="O489" s="346"/>
      <c r="P489" s="346"/>
      <c r="Q489" s="346"/>
      <c r="R489" s="346"/>
      <c r="S489" s="346"/>
      <c r="T489" s="346"/>
      <c r="U489" s="346"/>
      <c r="V489" s="346"/>
      <c r="W489" s="346"/>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c r="AS489" s="346"/>
      <c r="AT489" s="346"/>
      <c r="AU489" s="346"/>
      <c r="AV489" s="346"/>
      <c r="AW489" s="346"/>
      <c r="AX489" s="346"/>
      <c r="AY489" s="346"/>
      <c r="AZ489" s="346"/>
      <c r="BA489" s="346"/>
      <c r="BB489" s="346"/>
      <c r="BC489" s="346"/>
      <c r="BD489" s="346"/>
      <c r="BE489" s="346"/>
      <c r="BF489" s="346"/>
      <c r="BG489" s="346"/>
      <c r="BH489" s="346"/>
      <c r="BI489" s="346"/>
      <c r="BJ489" s="346"/>
      <c r="BK489" s="346"/>
      <c r="BL489" s="346"/>
      <c r="BM489" s="346"/>
      <c r="BN489" s="346"/>
      <c r="BO489" s="346"/>
      <c r="BP489" s="346"/>
      <c r="BQ489" s="346"/>
    </row>
    <row r="490" ht="15.75" customHeight="1">
      <c r="A490" s="346"/>
      <c r="B490" s="346"/>
      <c r="C490" s="346"/>
      <c r="D490" s="346"/>
      <c r="E490" s="346"/>
      <c r="F490" s="346"/>
      <c r="G490" s="346"/>
      <c r="H490" s="346"/>
      <c r="I490" s="346"/>
      <c r="J490" s="346"/>
      <c r="K490" s="346"/>
      <c r="L490" s="346"/>
      <c r="M490" s="346"/>
      <c r="N490" s="346"/>
      <c r="O490" s="346"/>
      <c r="P490" s="346"/>
      <c r="Q490" s="346"/>
      <c r="R490" s="346"/>
      <c r="S490" s="346"/>
      <c r="T490" s="346"/>
      <c r="U490" s="346"/>
      <c r="V490" s="346"/>
      <c r="W490" s="346"/>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c r="AS490" s="346"/>
      <c r="AT490" s="346"/>
      <c r="AU490" s="346"/>
      <c r="AV490" s="346"/>
      <c r="AW490" s="346"/>
      <c r="AX490" s="346"/>
      <c r="AY490" s="346"/>
      <c r="AZ490" s="346"/>
      <c r="BA490" s="346"/>
      <c r="BB490" s="346"/>
      <c r="BC490" s="346"/>
      <c r="BD490" s="346"/>
      <c r="BE490" s="346"/>
      <c r="BF490" s="346"/>
      <c r="BG490" s="346"/>
      <c r="BH490" s="346"/>
      <c r="BI490" s="346"/>
      <c r="BJ490" s="346"/>
      <c r="BK490" s="346"/>
      <c r="BL490" s="346"/>
      <c r="BM490" s="346"/>
      <c r="BN490" s="346"/>
      <c r="BO490" s="346"/>
      <c r="BP490" s="346"/>
      <c r="BQ490" s="346"/>
    </row>
    <row r="491" ht="15.75" customHeight="1">
      <c r="A491" s="346"/>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c r="AS491" s="346"/>
      <c r="AT491" s="346"/>
      <c r="AU491" s="346"/>
      <c r="AV491" s="346"/>
      <c r="AW491" s="346"/>
      <c r="AX491" s="346"/>
      <c r="AY491" s="346"/>
      <c r="AZ491" s="346"/>
      <c r="BA491" s="346"/>
      <c r="BB491" s="346"/>
      <c r="BC491" s="346"/>
      <c r="BD491" s="346"/>
      <c r="BE491" s="346"/>
      <c r="BF491" s="346"/>
      <c r="BG491" s="346"/>
      <c r="BH491" s="346"/>
      <c r="BI491" s="346"/>
      <c r="BJ491" s="346"/>
      <c r="BK491" s="346"/>
      <c r="BL491" s="346"/>
      <c r="BM491" s="346"/>
      <c r="BN491" s="346"/>
      <c r="BO491" s="346"/>
      <c r="BP491" s="346"/>
      <c r="BQ491" s="346"/>
    </row>
    <row r="492" ht="15.75" customHeight="1">
      <c r="A492" s="346"/>
      <c r="B492" s="346"/>
      <c r="C492" s="346"/>
      <c r="D492" s="346"/>
      <c r="E492" s="346"/>
      <c r="F492" s="346"/>
      <c r="G492" s="346"/>
      <c r="H492" s="346"/>
      <c r="I492" s="346"/>
      <c r="J492" s="346"/>
      <c r="K492" s="346"/>
      <c r="L492" s="346"/>
      <c r="M492" s="346"/>
      <c r="N492" s="346"/>
      <c r="O492" s="346"/>
      <c r="P492" s="346"/>
      <c r="Q492" s="346"/>
      <c r="R492" s="346"/>
      <c r="S492" s="346"/>
      <c r="T492" s="346"/>
      <c r="U492" s="346"/>
      <c r="V492" s="346"/>
      <c r="W492" s="346"/>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c r="AS492" s="346"/>
      <c r="AT492" s="346"/>
      <c r="AU492" s="346"/>
      <c r="AV492" s="346"/>
      <c r="AW492" s="346"/>
      <c r="AX492" s="346"/>
      <c r="AY492" s="346"/>
      <c r="AZ492" s="346"/>
      <c r="BA492" s="346"/>
      <c r="BB492" s="346"/>
      <c r="BC492" s="346"/>
      <c r="BD492" s="346"/>
      <c r="BE492" s="346"/>
      <c r="BF492" s="346"/>
      <c r="BG492" s="346"/>
      <c r="BH492" s="346"/>
      <c r="BI492" s="346"/>
      <c r="BJ492" s="346"/>
      <c r="BK492" s="346"/>
      <c r="BL492" s="346"/>
      <c r="BM492" s="346"/>
      <c r="BN492" s="346"/>
      <c r="BO492" s="346"/>
      <c r="BP492" s="346"/>
      <c r="BQ492" s="346"/>
    </row>
    <row r="493" ht="15.75" customHeight="1">
      <c r="A493" s="346"/>
      <c r="B493" s="346"/>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c r="AS493" s="346"/>
      <c r="AT493" s="346"/>
      <c r="AU493" s="346"/>
      <c r="AV493" s="346"/>
      <c r="AW493" s="346"/>
      <c r="AX493" s="346"/>
      <c r="AY493" s="346"/>
      <c r="AZ493" s="346"/>
      <c r="BA493" s="346"/>
      <c r="BB493" s="346"/>
      <c r="BC493" s="346"/>
      <c r="BD493" s="346"/>
      <c r="BE493" s="346"/>
      <c r="BF493" s="346"/>
      <c r="BG493" s="346"/>
      <c r="BH493" s="346"/>
      <c r="BI493" s="346"/>
      <c r="BJ493" s="346"/>
      <c r="BK493" s="346"/>
      <c r="BL493" s="346"/>
      <c r="BM493" s="346"/>
      <c r="BN493" s="346"/>
      <c r="BO493" s="346"/>
      <c r="BP493" s="346"/>
      <c r="BQ493" s="346"/>
    </row>
    <row r="494" ht="15.75" customHeight="1">
      <c r="A494" s="346"/>
      <c r="B494" s="346"/>
      <c r="C494" s="346"/>
      <c r="D494" s="346"/>
      <c r="E494" s="346"/>
      <c r="F494" s="346"/>
      <c r="G494" s="346"/>
      <c r="H494" s="346"/>
      <c r="I494" s="346"/>
      <c r="J494" s="346"/>
      <c r="K494" s="346"/>
      <c r="L494" s="346"/>
      <c r="M494" s="346"/>
      <c r="N494" s="346"/>
      <c r="O494" s="346"/>
      <c r="P494" s="346"/>
      <c r="Q494" s="346"/>
      <c r="R494" s="346"/>
      <c r="S494" s="346"/>
      <c r="T494" s="346"/>
      <c r="U494" s="346"/>
      <c r="V494" s="346"/>
      <c r="W494" s="346"/>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c r="AS494" s="346"/>
      <c r="AT494" s="346"/>
      <c r="AU494" s="346"/>
      <c r="AV494" s="346"/>
      <c r="AW494" s="346"/>
      <c r="AX494" s="346"/>
      <c r="AY494" s="346"/>
      <c r="AZ494" s="346"/>
      <c r="BA494" s="346"/>
      <c r="BB494" s="346"/>
      <c r="BC494" s="346"/>
      <c r="BD494" s="346"/>
      <c r="BE494" s="346"/>
      <c r="BF494" s="346"/>
      <c r="BG494" s="346"/>
      <c r="BH494" s="346"/>
      <c r="BI494" s="346"/>
      <c r="BJ494" s="346"/>
      <c r="BK494" s="346"/>
      <c r="BL494" s="346"/>
      <c r="BM494" s="346"/>
      <c r="BN494" s="346"/>
      <c r="BO494" s="346"/>
      <c r="BP494" s="346"/>
      <c r="BQ494" s="346"/>
    </row>
    <row r="495" ht="15.75" customHeight="1">
      <c r="A495" s="346"/>
      <c r="B495" s="346"/>
      <c r="C495" s="346"/>
      <c r="D495" s="346"/>
      <c r="E495" s="346"/>
      <c r="F495" s="346"/>
      <c r="G495" s="346"/>
      <c r="H495" s="346"/>
      <c r="I495" s="346"/>
      <c r="J495" s="346"/>
      <c r="K495" s="346"/>
      <c r="L495" s="346"/>
      <c r="M495" s="346"/>
      <c r="N495" s="346"/>
      <c r="O495" s="346"/>
      <c r="P495" s="346"/>
      <c r="Q495" s="346"/>
      <c r="R495" s="346"/>
      <c r="S495" s="346"/>
      <c r="T495" s="346"/>
      <c r="U495" s="346"/>
      <c r="V495" s="346"/>
      <c r="W495" s="346"/>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c r="AS495" s="346"/>
      <c r="AT495" s="346"/>
      <c r="AU495" s="346"/>
      <c r="AV495" s="346"/>
      <c r="AW495" s="346"/>
      <c r="AX495" s="346"/>
      <c r="AY495" s="346"/>
      <c r="AZ495" s="346"/>
      <c r="BA495" s="346"/>
      <c r="BB495" s="346"/>
      <c r="BC495" s="346"/>
      <c r="BD495" s="346"/>
      <c r="BE495" s="346"/>
      <c r="BF495" s="346"/>
      <c r="BG495" s="346"/>
      <c r="BH495" s="346"/>
      <c r="BI495" s="346"/>
      <c r="BJ495" s="346"/>
      <c r="BK495" s="346"/>
      <c r="BL495" s="346"/>
      <c r="BM495" s="346"/>
      <c r="BN495" s="346"/>
      <c r="BO495" s="346"/>
      <c r="BP495" s="346"/>
      <c r="BQ495" s="346"/>
    </row>
    <row r="496" ht="15.75" customHeight="1">
      <c r="A496" s="346"/>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c r="AS496" s="346"/>
      <c r="AT496" s="346"/>
      <c r="AU496" s="346"/>
      <c r="AV496" s="346"/>
      <c r="AW496" s="346"/>
      <c r="AX496" s="346"/>
      <c r="AY496" s="346"/>
      <c r="AZ496" s="346"/>
      <c r="BA496" s="346"/>
      <c r="BB496" s="346"/>
      <c r="BC496" s="346"/>
      <c r="BD496" s="346"/>
      <c r="BE496" s="346"/>
      <c r="BF496" s="346"/>
      <c r="BG496" s="346"/>
      <c r="BH496" s="346"/>
      <c r="BI496" s="346"/>
      <c r="BJ496" s="346"/>
      <c r="BK496" s="346"/>
      <c r="BL496" s="346"/>
      <c r="BM496" s="346"/>
      <c r="BN496" s="346"/>
      <c r="BO496" s="346"/>
      <c r="BP496" s="346"/>
      <c r="BQ496" s="346"/>
    </row>
    <row r="497" ht="15.75" customHeight="1">
      <c r="A497" s="346"/>
      <c r="B497" s="346"/>
      <c r="C497" s="346"/>
      <c r="D497" s="346"/>
      <c r="E497" s="346"/>
      <c r="F497" s="346"/>
      <c r="G497" s="346"/>
      <c r="H497" s="346"/>
      <c r="I497" s="346"/>
      <c r="J497" s="346"/>
      <c r="K497" s="346"/>
      <c r="L497" s="346"/>
      <c r="M497" s="346"/>
      <c r="N497" s="346"/>
      <c r="O497" s="346"/>
      <c r="P497" s="346"/>
      <c r="Q497" s="346"/>
      <c r="R497" s="346"/>
      <c r="S497" s="346"/>
      <c r="T497" s="346"/>
      <c r="U497" s="346"/>
      <c r="V497" s="346"/>
      <c r="W497" s="346"/>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c r="AS497" s="346"/>
      <c r="AT497" s="346"/>
      <c r="AU497" s="346"/>
      <c r="AV497" s="346"/>
      <c r="AW497" s="346"/>
      <c r="AX497" s="346"/>
      <c r="AY497" s="346"/>
      <c r="AZ497" s="346"/>
      <c r="BA497" s="346"/>
      <c r="BB497" s="346"/>
      <c r="BC497" s="346"/>
      <c r="BD497" s="346"/>
      <c r="BE497" s="346"/>
      <c r="BF497" s="346"/>
      <c r="BG497" s="346"/>
      <c r="BH497" s="346"/>
      <c r="BI497" s="346"/>
      <c r="BJ497" s="346"/>
      <c r="BK497" s="346"/>
      <c r="BL497" s="346"/>
      <c r="BM497" s="346"/>
      <c r="BN497" s="346"/>
      <c r="BO497" s="346"/>
      <c r="BP497" s="346"/>
      <c r="BQ497" s="346"/>
    </row>
    <row r="498" ht="15.75" customHeight="1">
      <c r="A498" s="346"/>
      <c r="B498" s="346"/>
      <c r="C498" s="346"/>
      <c r="D498" s="346"/>
      <c r="E498" s="346"/>
      <c r="F498" s="346"/>
      <c r="G498" s="346"/>
      <c r="H498" s="346"/>
      <c r="I498" s="346"/>
      <c r="J498" s="346"/>
      <c r="K498" s="346"/>
      <c r="L498" s="346"/>
      <c r="M498" s="346"/>
      <c r="N498" s="346"/>
      <c r="O498" s="346"/>
      <c r="P498" s="346"/>
      <c r="Q498" s="346"/>
      <c r="R498" s="346"/>
      <c r="S498" s="346"/>
      <c r="T498" s="346"/>
      <c r="U498" s="346"/>
      <c r="V498" s="346"/>
      <c r="W498" s="346"/>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c r="AS498" s="346"/>
      <c r="AT498" s="346"/>
      <c r="AU498" s="346"/>
      <c r="AV498" s="346"/>
      <c r="AW498" s="346"/>
      <c r="AX498" s="346"/>
      <c r="AY498" s="346"/>
      <c r="AZ498" s="346"/>
      <c r="BA498" s="346"/>
      <c r="BB498" s="346"/>
      <c r="BC498" s="346"/>
      <c r="BD498" s="346"/>
      <c r="BE498" s="346"/>
      <c r="BF498" s="346"/>
      <c r="BG498" s="346"/>
      <c r="BH498" s="346"/>
      <c r="BI498" s="346"/>
      <c r="BJ498" s="346"/>
      <c r="BK498" s="346"/>
      <c r="BL498" s="346"/>
      <c r="BM498" s="346"/>
      <c r="BN498" s="346"/>
      <c r="BO498" s="346"/>
      <c r="BP498" s="346"/>
      <c r="BQ498" s="346"/>
    </row>
    <row r="499" ht="15.75" customHeight="1">
      <c r="A499" s="346"/>
      <c r="B499" s="346"/>
      <c r="C499" s="346"/>
      <c r="D499" s="346"/>
      <c r="E499" s="346"/>
      <c r="F499" s="346"/>
      <c r="G499" s="346"/>
      <c r="H499" s="346"/>
      <c r="I499" s="346"/>
      <c r="J499" s="346"/>
      <c r="K499" s="346"/>
      <c r="L499" s="346"/>
      <c r="M499" s="346"/>
      <c r="N499" s="346"/>
      <c r="O499" s="346"/>
      <c r="P499" s="346"/>
      <c r="Q499" s="346"/>
      <c r="R499" s="346"/>
      <c r="S499" s="346"/>
      <c r="T499" s="346"/>
      <c r="U499" s="346"/>
      <c r="V499" s="346"/>
      <c r="W499" s="346"/>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c r="AS499" s="346"/>
      <c r="AT499" s="346"/>
      <c r="AU499" s="346"/>
      <c r="AV499" s="346"/>
      <c r="AW499" s="346"/>
      <c r="AX499" s="346"/>
      <c r="AY499" s="346"/>
      <c r="AZ499" s="346"/>
      <c r="BA499" s="346"/>
      <c r="BB499" s="346"/>
      <c r="BC499" s="346"/>
      <c r="BD499" s="346"/>
      <c r="BE499" s="346"/>
      <c r="BF499" s="346"/>
      <c r="BG499" s="346"/>
      <c r="BH499" s="346"/>
      <c r="BI499" s="346"/>
      <c r="BJ499" s="346"/>
      <c r="BK499" s="346"/>
      <c r="BL499" s="346"/>
      <c r="BM499" s="346"/>
      <c r="BN499" s="346"/>
      <c r="BO499" s="346"/>
      <c r="BP499" s="346"/>
      <c r="BQ499" s="346"/>
    </row>
    <row r="500" ht="15.75" customHeight="1">
      <c r="A500" s="346"/>
      <c r="B500" s="346"/>
      <c r="C500" s="346"/>
      <c r="D500" s="346"/>
      <c r="E500" s="346"/>
      <c r="F500" s="346"/>
      <c r="G500" s="346"/>
      <c r="H500" s="346"/>
      <c r="I500" s="346"/>
      <c r="J500" s="346"/>
      <c r="K500" s="346"/>
      <c r="L500" s="346"/>
      <c r="M500" s="346"/>
      <c r="N500" s="346"/>
      <c r="O500" s="346"/>
      <c r="P500" s="346"/>
      <c r="Q500" s="346"/>
      <c r="R500" s="346"/>
      <c r="S500" s="346"/>
      <c r="T500" s="346"/>
      <c r="U500" s="346"/>
      <c r="V500" s="346"/>
      <c r="W500" s="346"/>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c r="AS500" s="346"/>
      <c r="AT500" s="346"/>
      <c r="AU500" s="346"/>
      <c r="AV500" s="346"/>
      <c r="AW500" s="346"/>
      <c r="AX500" s="346"/>
      <c r="AY500" s="346"/>
      <c r="AZ500" s="346"/>
      <c r="BA500" s="346"/>
      <c r="BB500" s="346"/>
      <c r="BC500" s="346"/>
      <c r="BD500" s="346"/>
      <c r="BE500" s="346"/>
      <c r="BF500" s="346"/>
      <c r="BG500" s="346"/>
      <c r="BH500" s="346"/>
      <c r="BI500" s="346"/>
      <c r="BJ500" s="346"/>
      <c r="BK500" s="346"/>
      <c r="BL500" s="346"/>
      <c r="BM500" s="346"/>
      <c r="BN500" s="346"/>
      <c r="BO500" s="346"/>
      <c r="BP500" s="346"/>
      <c r="BQ500" s="346"/>
    </row>
    <row r="501" ht="15.75" customHeight="1">
      <c r="A501" s="346"/>
      <c r="B501" s="346"/>
      <c r="C501" s="346"/>
      <c r="D501" s="346"/>
      <c r="E501" s="346"/>
      <c r="F501" s="346"/>
      <c r="G501" s="346"/>
      <c r="H501" s="346"/>
      <c r="I501" s="346"/>
      <c r="J501" s="346"/>
      <c r="K501" s="346"/>
      <c r="L501" s="346"/>
      <c r="M501" s="346"/>
      <c r="N501" s="346"/>
      <c r="O501" s="346"/>
      <c r="P501" s="346"/>
      <c r="Q501" s="346"/>
      <c r="R501" s="346"/>
      <c r="S501" s="346"/>
      <c r="T501" s="346"/>
      <c r="U501" s="346"/>
      <c r="V501" s="346"/>
      <c r="W501" s="346"/>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c r="AS501" s="346"/>
      <c r="AT501" s="346"/>
      <c r="AU501" s="346"/>
      <c r="AV501" s="346"/>
      <c r="AW501" s="346"/>
      <c r="AX501" s="346"/>
      <c r="AY501" s="346"/>
      <c r="AZ501" s="346"/>
      <c r="BA501" s="346"/>
      <c r="BB501" s="346"/>
      <c r="BC501" s="346"/>
      <c r="BD501" s="346"/>
      <c r="BE501" s="346"/>
      <c r="BF501" s="346"/>
      <c r="BG501" s="346"/>
      <c r="BH501" s="346"/>
      <c r="BI501" s="346"/>
      <c r="BJ501" s="346"/>
      <c r="BK501" s="346"/>
      <c r="BL501" s="346"/>
      <c r="BM501" s="346"/>
      <c r="BN501" s="346"/>
      <c r="BO501" s="346"/>
      <c r="BP501" s="346"/>
      <c r="BQ501" s="346"/>
    </row>
    <row r="502" ht="15.75" customHeight="1">
      <c r="A502" s="346"/>
      <c r="B502" s="346"/>
      <c r="C502" s="346"/>
      <c r="D502" s="346"/>
      <c r="E502" s="346"/>
      <c r="F502" s="346"/>
      <c r="G502" s="346"/>
      <c r="H502" s="346"/>
      <c r="I502" s="346"/>
      <c r="J502" s="346"/>
      <c r="K502" s="346"/>
      <c r="L502" s="346"/>
      <c r="M502" s="346"/>
      <c r="N502" s="346"/>
      <c r="O502" s="346"/>
      <c r="P502" s="346"/>
      <c r="Q502" s="346"/>
      <c r="R502" s="346"/>
      <c r="S502" s="346"/>
      <c r="T502" s="346"/>
      <c r="U502" s="346"/>
      <c r="V502" s="346"/>
      <c r="W502" s="346"/>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c r="AS502" s="346"/>
      <c r="AT502" s="346"/>
      <c r="AU502" s="346"/>
      <c r="AV502" s="346"/>
      <c r="AW502" s="346"/>
      <c r="AX502" s="346"/>
      <c r="AY502" s="346"/>
      <c r="AZ502" s="346"/>
      <c r="BA502" s="346"/>
      <c r="BB502" s="346"/>
      <c r="BC502" s="346"/>
      <c r="BD502" s="346"/>
      <c r="BE502" s="346"/>
      <c r="BF502" s="346"/>
      <c r="BG502" s="346"/>
      <c r="BH502" s="346"/>
      <c r="BI502" s="346"/>
      <c r="BJ502" s="346"/>
      <c r="BK502" s="346"/>
      <c r="BL502" s="346"/>
      <c r="BM502" s="346"/>
      <c r="BN502" s="346"/>
      <c r="BO502" s="346"/>
      <c r="BP502" s="346"/>
      <c r="BQ502" s="346"/>
    </row>
    <row r="503" ht="15.75" customHeight="1">
      <c r="A503" s="346"/>
      <c r="B503" s="346"/>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c r="AS503" s="346"/>
      <c r="AT503" s="346"/>
      <c r="AU503" s="346"/>
      <c r="AV503" s="346"/>
      <c r="AW503" s="346"/>
      <c r="AX503" s="346"/>
      <c r="AY503" s="346"/>
      <c r="AZ503" s="346"/>
      <c r="BA503" s="346"/>
      <c r="BB503" s="346"/>
      <c r="BC503" s="346"/>
      <c r="BD503" s="346"/>
      <c r="BE503" s="346"/>
      <c r="BF503" s="346"/>
      <c r="BG503" s="346"/>
      <c r="BH503" s="346"/>
      <c r="BI503" s="346"/>
      <c r="BJ503" s="346"/>
      <c r="BK503" s="346"/>
      <c r="BL503" s="346"/>
      <c r="BM503" s="346"/>
      <c r="BN503" s="346"/>
      <c r="BO503" s="346"/>
      <c r="BP503" s="346"/>
      <c r="BQ503" s="346"/>
    </row>
    <row r="504" ht="15.75" customHeight="1">
      <c r="A504" s="346"/>
      <c r="B504" s="346"/>
      <c r="C504" s="346"/>
      <c r="D504" s="346"/>
      <c r="E504" s="346"/>
      <c r="F504" s="346"/>
      <c r="G504" s="346"/>
      <c r="H504" s="346"/>
      <c r="I504" s="346"/>
      <c r="J504" s="346"/>
      <c r="K504" s="346"/>
      <c r="L504" s="346"/>
      <c r="M504" s="346"/>
      <c r="N504" s="346"/>
      <c r="O504" s="346"/>
      <c r="P504" s="346"/>
      <c r="Q504" s="346"/>
      <c r="R504" s="346"/>
      <c r="S504" s="346"/>
      <c r="T504" s="346"/>
      <c r="U504" s="346"/>
      <c r="V504" s="346"/>
      <c r="W504" s="346"/>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c r="AS504" s="346"/>
      <c r="AT504" s="346"/>
      <c r="AU504" s="346"/>
      <c r="AV504" s="346"/>
      <c r="AW504" s="346"/>
      <c r="AX504" s="346"/>
      <c r="AY504" s="346"/>
      <c r="AZ504" s="346"/>
      <c r="BA504" s="346"/>
      <c r="BB504" s="346"/>
      <c r="BC504" s="346"/>
      <c r="BD504" s="346"/>
      <c r="BE504" s="346"/>
      <c r="BF504" s="346"/>
      <c r="BG504" s="346"/>
      <c r="BH504" s="346"/>
      <c r="BI504" s="346"/>
      <c r="BJ504" s="346"/>
      <c r="BK504" s="346"/>
      <c r="BL504" s="346"/>
      <c r="BM504" s="346"/>
      <c r="BN504" s="346"/>
      <c r="BO504" s="346"/>
      <c r="BP504" s="346"/>
      <c r="BQ504" s="346"/>
    </row>
    <row r="505" ht="15.75" customHeight="1">
      <c r="A505" s="346"/>
      <c r="B505" s="346"/>
      <c r="C505" s="346"/>
      <c r="D505" s="346"/>
      <c r="E505" s="346"/>
      <c r="F505" s="346"/>
      <c r="G505" s="346"/>
      <c r="H505" s="346"/>
      <c r="I505" s="346"/>
      <c r="J505" s="346"/>
      <c r="K505" s="346"/>
      <c r="L505" s="346"/>
      <c r="M505" s="346"/>
      <c r="N505" s="346"/>
      <c r="O505" s="346"/>
      <c r="P505" s="346"/>
      <c r="Q505" s="346"/>
      <c r="R505" s="346"/>
      <c r="S505" s="346"/>
      <c r="T505" s="346"/>
      <c r="U505" s="346"/>
      <c r="V505" s="346"/>
      <c r="W505" s="346"/>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c r="AS505" s="346"/>
      <c r="AT505" s="346"/>
      <c r="AU505" s="346"/>
      <c r="AV505" s="346"/>
      <c r="AW505" s="346"/>
      <c r="AX505" s="346"/>
      <c r="AY505" s="346"/>
      <c r="AZ505" s="346"/>
      <c r="BA505" s="346"/>
      <c r="BB505" s="346"/>
      <c r="BC505" s="346"/>
      <c r="BD505" s="346"/>
      <c r="BE505" s="346"/>
      <c r="BF505" s="346"/>
      <c r="BG505" s="346"/>
      <c r="BH505" s="346"/>
      <c r="BI505" s="346"/>
      <c r="BJ505" s="346"/>
      <c r="BK505" s="346"/>
      <c r="BL505" s="346"/>
      <c r="BM505" s="346"/>
      <c r="BN505" s="346"/>
      <c r="BO505" s="346"/>
      <c r="BP505" s="346"/>
      <c r="BQ505" s="346"/>
    </row>
    <row r="506" ht="15.75" customHeight="1">
      <c r="A506" s="346"/>
      <c r="B506" s="346"/>
      <c r="C506" s="346"/>
      <c r="D506" s="346"/>
      <c r="E506" s="346"/>
      <c r="F506" s="346"/>
      <c r="G506" s="346"/>
      <c r="H506" s="346"/>
      <c r="I506" s="346"/>
      <c r="J506" s="346"/>
      <c r="K506" s="346"/>
      <c r="L506" s="346"/>
      <c r="M506" s="346"/>
      <c r="N506" s="346"/>
      <c r="O506" s="346"/>
      <c r="P506" s="346"/>
      <c r="Q506" s="346"/>
      <c r="R506" s="346"/>
      <c r="S506" s="346"/>
      <c r="T506" s="346"/>
      <c r="U506" s="346"/>
      <c r="V506" s="346"/>
      <c r="W506" s="346"/>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c r="AS506" s="346"/>
      <c r="AT506" s="346"/>
      <c r="AU506" s="346"/>
      <c r="AV506" s="346"/>
      <c r="AW506" s="346"/>
      <c r="AX506" s="346"/>
      <c r="AY506" s="346"/>
      <c r="AZ506" s="346"/>
      <c r="BA506" s="346"/>
      <c r="BB506" s="346"/>
      <c r="BC506" s="346"/>
      <c r="BD506" s="346"/>
      <c r="BE506" s="346"/>
      <c r="BF506" s="346"/>
      <c r="BG506" s="346"/>
      <c r="BH506" s="346"/>
      <c r="BI506" s="346"/>
      <c r="BJ506" s="346"/>
      <c r="BK506" s="346"/>
      <c r="BL506" s="346"/>
      <c r="BM506" s="346"/>
      <c r="BN506" s="346"/>
      <c r="BO506" s="346"/>
      <c r="BP506" s="346"/>
      <c r="BQ506" s="346"/>
    </row>
    <row r="507" ht="15.75" customHeight="1">
      <c r="A507" s="346"/>
      <c r="B507" s="346"/>
      <c r="C507" s="346"/>
      <c r="D507" s="346"/>
      <c r="E507" s="346"/>
      <c r="F507" s="346"/>
      <c r="G507" s="346"/>
      <c r="H507" s="346"/>
      <c r="I507" s="346"/>
      <c r="J507" s="346"/>
      <c r="K507" s="346"/>
      <c r="L507" s="346"/>
      <c r="M507" s="346"/>
      <c r="N507" s="346"/>
      <c r="O507" s="346"/>
      <c r="P507" s="346"/>
      <c r="Q507" s="346"/>
      <c r="R507" s="346"/>
      <c r="S507" s="346"/>
      <c r="T507" s="346"/>
      <c r="U507" s="346"/>
      <c r="V507" s="346"/>
      <c r="W507" s="346"/>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c r="AS507" s="346"/>
      <c r="AT507" s="346"/>
      <c r="AU507" s="346"/>
      <c r="AV507" s="346"/>
      <c r="AW507" s="346"/>
      <c r="AX507" s="346"/>
      <c r="AY507" s="346"/>
      <c r="AZ507" s="346"/>
      <c r="BA507" s="346"/>
      <c r="BB507" s="346"/>
      <c r="BC507" s="346"/>
      <c r="BD507" s="346"/>
      <c r="BE507" s="346"/>
      <c r="BF507" s="346"/>
      <c r="BG507" s="346"/>
      <c r="BH507" s="346"/>
      <c r="BI507" s="346"/>
      <c r="BJ507" s="346"/>
      <c r="BK507" s="346"/>
      <c r="BL507" s="346"/>
      <c r="BM507" s="346"/>
      <c r="BN507" s="346"/>
      <c r="BO507" s="346"/>
      <c r="BP507" s="346"/>
      <c r="BQ507" s="346"/>
    </row>
    <row r="508" ht="15.75" customHeight="1">
      <c r="A508" s="346"/>
      <c r="B508" s="346"/>
      <c r="C508" s="346"/>
      <c r="D508" s="346"/>
      <c r="E508" s="346"/>
      <c r="F508" s="346"/>
      <c r="G508" s="346"/>
      <c r="H508" s="346"/>
      <c r="I508" s="346"/>
      <c r="J508" s="346"/>
      <c r="K508" s="346"/>
      <c r="L508" s="346"/>
      <c r="M508" s="346"/>
      <c r="N508" s="346"/>
      <c r="O508" s="346"/>
      <c r="P508" s="346"/>
      <c r="Q508" s="346"/>
      <c r="R508" s="346"/>
      <c r="S508" s="346"/>
      <c r="T508" s="346"/>
      <c r="U508" s="346"/>
      <c r="V508" s="346"/>
      <c r="W508" s="346"/>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c r="AS508" s="346"/>
      <c r="AT508" s="346"/>
      <c r="AU508" s="346"/>
      <c r="AV508" s="346"/>
      <c r="AW508" s="346"/>
      <c r="AX508" s="346"/>
      <c r="AY508" s="346"/>
      <c r="AZ508" s="346"/>
      <c r="BA508" s="346"/>
      <c r="BB508" s="346"/>
      <c r="BC508" s="346"/>
      <c r="BD508" s="346"/>
      <c r="BE508" s="346"/>
      <c r="BF508" s="346"/>
      <c r="BG508" s="346"/>
      <c r="BH508" s="346"/>
      <c r="BI508" s="346"/>
      <c r="BJ508" s="346"/>
      <c r="BK508" s="346"/>
      <c r="BL508" s="346"/>
      <c r="BM508" s="346"/>
      <c r="BN508" s="346"/>
      <c r="BO508" s="346"/>
      <c r="BP508" s="346"/>
      <c r="BQ508" s="346"/>
    </row>
    <row r="509" ht="15.75" customHeight="1">
      <c r="A509" s="346"/>
      <c r="B509" s="346"/>
      <c r="C509" s="346"/>
      <c r="D509" s="346"/>
      <c r="E509" s="346"/>
      <c r="F509" s="346"/>
      <c r="G509" s="346"/>
      <c r="H509" s="346"/>
      <c r="I509" s="346"/>
      <c r="J509" s="346"/>
      <c r="K509" s="346"/>
      <c r="L509" s="346"/>
      <c r="M509" s="346"/>
      <c r="N509" s="346"/>
      <c r="O509" s="346"/>
      <c r="P509" s="346"/>
      <c r="Q509" s="346"/>
      <c r="R509" s="346"/>
      <c r="S509" s="346"/>
      <c r="T509" s="346"/>
      <c r="U509" s="346"/>
      <c r="V509" s="346"/>
      <c r="W509" s="346"/>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c r="AS509" s="346"/>
      <c r="AT509" s="346"/>
      <c r="AU509" s="346"/>
      <c r="AV509" s="346"/>
      <c r="AW509" s="346"/>
      <c r="AX509" s="346"/>
      <c r="AY509" s="346"/>
      <c r="AZ509" s="346"/>
      <c r="BA509" s="346"/>
      <c r="BB509" s="346"/>
      <c r="BC509" s="346"/>
      <c r="BD509" s="346"/>
      <c r="BE509" s="346"/>
      <c r="BF509" s="346"/>
      <c r="BG509" s="346"/>
      <c r="BH509" s="346"/>
      <c r="BI509" s="346"/>
      <c r="BJ509" s="346"/>
      <c r="BK509" s="346"/>
      <c r="BL509" s="346"/>
      <c r="BM509" s="346"/>
      <c r="BN509" s="346"/>
      <c r="BO509" s="346"/>
      <c r="BP509" s="346"/>
      <c r="BQ509" s="346"/>
    </row>
    <row r="510" ht="15.75" customHeight="1">
      <c r="A510" s="346"/>
      <c r="B510" s="346"/>
      <c r="C510" s="346"/>
      <c r="D510" s="346"/>
      <c r="E510" s="346"/>
      <c r="F510" s="346"/>
      <c r="G510" s="346"/>
      <c r="H510" s="346"/>
      <c r="I510" s="346"/>
      <c r="J510" s="346"/>
      <c r="K510" s="346"/>
      <c r="L510" s="346"/>
      <c r="M510" s="346"/>
      <c r="N510" s="346"/>
      <c r="O510" s="346"/>
      <c r="P510" s="346"/>
      <c r="Q510" s="346"/>
      <c r="R510" s="346"/>
      <c r="S510" s="346"/>
      <c r="T510" s="346"/>
      <c r="U510" s="346"/>
      <c r="V510" s="346"/>
      <c r="W510" s="346"/>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c r="AS510" s="346"/>
      <c r="AT510" s="346"/>
      <c r="AU510" s="346"/>
      <c r="AV510" s="346"/>
      <c r="AW510" s="346"/>
      <c r="AX510" s="346"/>
      <c r="AY510" s="346"/>
      <c r="AZ510" s="346"/>
      <c r="BA510" s="346"/>
      <c r="BB510" s="346"/>
      <c r="BC510" s="346"/>
      <c r="BD510" s="346"/>
      <c r="BE510" s="346"/>
      <c r="BF510" s="346"/>
      <c r="BG510" s="346"/>
      <c r="BH510" s="346"/>
      <c r="BI510" s="346"/>
      <c r="BJ510" s="346"/>
      <c r="BK510" s="346"/>
      <c r="BL510" s="346"/>
      <c r="BM510" s="346"/>
      <c r="BN510" s="346"/>
      <c r="BO510" s="346"/>
      <c r="BP510" s="346"/>
      <c r="BQ510" s="346"/>
    </row>
    <row r="511" ht="15.75" customHeight="1">
      <c r="A511" s="346"/>
      <c r="B511" s="346"/>
      <c r="C511" s="346"/>
      <c r="D511" s="346"/>
      <c r="E511" s="346"/>
      <c r="F511" s="346"/>
      <c r="G511" s="346"/>
      <c r="H511" s="346"/>
      <c r="I511" s="346"/>
      <c r="J511" s="346"/>
      <c r="K511" s="346"/>
      <c r="L511" s="346"/>
      <c r="M511" s="346"/>
      <c r="N511" s="346"/>
      <c r="O511" s="346"/>
      <c r="P511" s="346"/>
      <c r="Q511" s="346"/>
      <c r="R511" s="346"/>
      <c r="S511" s="346"/>
      <c r="T511" s="346"/>
      <c r="U511" s="346"/>
      <c r="V511" s="346"/>
      <c r="W511" s="346"/>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c r="AS511" s="346"/>
      <c r="AT511" s="346"/>
      <c r="AU511" s="346"/>
      <c r="AV511" s="346"/>
      <c r="AW511" s="346"/>
      <c r="AX511" s="346"/>
      <c r="AY511" s="346"/>
      <c r="AZ511" s="346"/>
      <c r="BA511" s="346"/>
      <c r="BB511" s="346"/>
      <c r="BC511" s="346"/>
      <c r="BD511" s="346"/>
      <c r="BE511" s="346"/>
      <c r="BF511" s="346"/>
      <c r="BG511" s="346"/>
      <c r="BH511" s="346"/>
      <c r="BI511" s="346"/>
      <c r="BJ511" s="346"/>
      <c r="BK511" s="346"/>
      <c r="BL511" s="346"/>
      <c r="BM511" s="346"/>
      <c r="BN511" s="346"/>
      <c r="BO511" s="346"/>
      <c r="BP511" s="346"/>
      <c r="BQ511" s="346"/>
    </row>
    <row r="512" ht="15.75" customHeight="1">
      <c r="A512" s="346"/>
      <c r="B512" s="346"/>
      <c r="C512" s="346"/>
      <c r="D512" s="346"/>
      <c r="E512" s="346"/>
      <c r="F512" s="346"/>
      <c r="G512" s="346"/>
      <c r="H512" s="346"/>
      <c r="I512" s="346"/>
      <c r="J512" s="346"/>
      <c r="K512" s="346"/>
      <c r="L512" s="346"/>
      <c r="M512" s="346"/>
      <c r="N512" s="346"/>
      <c r="O512" s="346"/>
      <c r="P512" s="346"/>
      <c r="Q512" s="346"/>
      <c r="R512" s="346"/>
      <c r="S512" s="346"/>
      <c r="T512" s="346"/>
      <c r="U512" s="346"/>
      <c r="V512" s="346"/>
      <c r="W512" s="346"/>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c r="AS512" s="346"/>
      <c r="AT512" s="346"/>
      <c r="AU512" s="346"/>
      <c r="AV512" s="346"/>
      <c r="AW512" s="346"/>
      <c r="AX512" s="346"/>
      <c r="AY512" s="346"/>
      <c r="AZ512" s="346"/>
      <c r="BA512" s="346"/>
      <c r="BB512" s="346"/>
      <c r="BC512" s="346"/>
      <c r="BD512" s="346"/>
      <c r="BE512" s="346"/>
      <c r="BF512" s="346"/>
      <c r="BG512" s="346"/>
      <c r="BH512" s="346"/>
      <c r="BI512" s="346"/>
      <c r="BJ512" s="346"/>
      <c r="BK512" s="346"/>
      <c r="BL512" s="346"/>
      <c r="BM512" s="346"/>
      <c r="BN512" s="346"/>
      <c r="BO512" s="346"/>
      <c r="BP512" s="346"/>
      <c r="BQ512" s="346"/>
    </row>
    <row r="513" ht="15.75" customHeight="1">
      <c r="A513" s="346"/>
      <c r="B513" s="346"/>
      <c r="C513" s="346"/>
      <c r="D513" s="346"/>
      <c r="E513" s="346"/>
      <c r="F513" s="346"/>
      <c r="G513" s="346"/>
      <c r="H513" s="346"/>
      <c r="I513" s="346"/>
      <c r="J513" s="346"/>
      <c r="K513" s="346"/>
      <c r="L513" s="346"/>
      <c r="M513" s="346"/>
      <c r="N513" s="346"/>
      <c r="O513" s="346"/>
      <c r="P513" s="346"/>
      <c r="Q513" s="346"/>
      <c r="R513" s="346"/>
      <c r="S513" s="346"/>
      <c r="T513" s="346"/>
      <c r="U513" s="346"/>
      <c r="V513" s="346"/>
      <c r="W513" s="346"/>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c r="AS513" s="346"/>
      <c r="AT513" s="346"/>
      <c r="AU513" s="346"/>
      <c r="AV513" s="346"/>
      <c r="AW513" s="346"/>
      <c r="AX513" s="346"/>
      <c r="AY513" s="346"/>
      <c r="AZ513" s="346"/>
      <c r="BA513" s="346"/>
      <c r="BB513" s="346"/>
      <c r="BC513" s="346"/>
      <c r="BD513" s="346"/>
      <c r="BE513" s="346"/>
      <c r="BF513" s="346"/>
      <c r="BG513" s="346"/>
      <c r="BH513" s="346"/>
      <c r="BI513" s="346"/>
      <c r="BJ513" s="346"/>
      <c r="BK513" s="346"/>
      <c r="BL513" s="346"/>
      <c r="BM513" s="346"/>
      <c r="BN513" s="346"/>
      <c r="BO513" s="346"/>
      <c r="BP513" s="346"/>
      <c r="BQ513" s="346"/>
    </row>
    <row r="514" ht="15.75" customHeight="1">
      <c r="A514" s="346"/>
      <c r="B514" s="346"/>
      <c r="C514" s="346"/>
      <c r="D514" s="346"/>
      <c r="E514" s="346"/>
      <c r="F514" s="346"/>
      <c r="G514" s="346"/>
      <c r="H514" s="346"/>
      <c r="I514" s="346"/>
      <c r="J514" s="346"/>
      <c r="K514" s="346"/>
      <c r="L514" s="346"/>
      <c r="M514" s="346"/>
      <c r="N514" s="346"/>
      <c r="O514" s="346"/>
      <c r="P514" s="346"/>
      <c r="Q514" s="346"/>
      <c r="R514" s="346"/>
      <c r="S514" s="346"/>
      <c r="T514" s="346"/>
      <c r="U514" s="346"/>
      <c r="V514" s="346"/>
      <c r="W514" s="346"/>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c r="AS514" s="346"/>
      <c r="AT514" s="346"/>
      <c r="AU514" s="346"/>
      <c r="AV514" s="346"/>
      <c r="AW514" s="346"/>
      <c r="AX514" s="346"/>
      <c r="AY514" s="346"/>
      <c r="AZ514" s="346"/>
      <c r="BA514" s="346"/>
      <c r="BB514" s="346"/>
      <c r="BC514" s="346"/>
      <c r="BD514" s="346"/>
      <c r="BE514" s="346"/>
      <c r="BF514" s="346"/>
      <c r="BG514" s="346"/>
      <c r="BH514" s="346"/>
      <c r="BI514" s="346"/>
      <c r="BJ514" s="346"/>
      <c r="BK514" s="346"/>
      <c r="BL514" s="346"/>
      <c r="BM514" s="346"/>
      <c r="BN514" s="346"/>
      <c r="BO514" s="346"/>
      <c r="BP514" s="346"/>
      <c r="BQ514" s="346"/>
    </row>
    <row r="515" ht="15.75" customHeight="1">
      <c r="A515" s="346"/>
      <c r="B515" s="346"/>
      <c r="C515" s="346"/>
      <c r="D515" s="346"/>
      <c r="E515" s="346"/>
      <c r="F515" s="346"/>
      <c r="G515" s="346"/>
      <c r="H515" s="346"/>
      <c r="I515" s="346"/>
      <c r="J515" s="346"/>
      <c r="K515" s="346"/>
      <c r="L515" s="346"/>
      <c r="M515" s="346"/>
      <c r="N515" s="346"/>
      <c r="O515" s="346"/>
      <c r="P515" s="346"/>
      <c r="Q515" s="346"/>
      <c r="R515" s="346"/>
      <c r="S515" s="346"/>
      <c r="T515" s="346"/>
      <c r="U515" s="346"/>
      <c r="V515" s="346"/>
      <c r="W515" s="346"/>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c r="AS515" s="346"/>
      <c r="AT515" s="346"/>
      <c r="AU515" s="346"/>
      <c r="AV515" s="346"/>
      <c r="AW515" s="346"/>
      <c r="AX515" s="346"/>
      <c r="AY515" s="346"/>
      <c r="AZ515" s="346"/>
      <c r="BA515" s="346"/>
      <c r="BB515" s="346"/>
      <c r="BC515" s="346"/>
      <c r="BD515" s="346"/>
      <c r="BE515" s="346"/>
      <c r="BF515" s="346"/>
      <c r="BG515" s="346"/>
      <c r="BH515" s="346"/>
      <c r="BI515" s="346"/>
      <c r="BJ515" s="346"/>
      <c r="BK515" s="346"/>
      <c r="BL515" s="346"/>
      <c r="BM515" s="346"/>
      <c r="BN515" s="346"/>
      <c r="BO515" s="346"/>
      <c r="BP515" s="346"/>
      <c r="BQ515" s="346"/>
    </row>
    <row r="516" ht="15.75" customHeight="1">
      <c r="A516" s="346"/>
      <c r="B516" s="346"/>
      <c r="C516" s="346"/>
      <c r="D516" s="346"/>
      <c r="E516" s="346"/>
      <c r="F516" s="346"/>
      <c r="G516" s="346"/>
      <c r="H516" s="346"/>
      <c r="I516" s="346"/>
      <c r="J516" s="346"/>
      <c r="K516" s="346"/>
      <c r="L516" s="346"/>
      <c r="M516" s="346"/>
      <c r="N516" s="346"/>
      <c r="O516" s="346"/>
      <c r="P516" s="346"/>
      <c r="Q516" s="346"/>
      <c r="R516" s="346"/>
      <c r="S516" s="346"/>
      <c r="T516" s="346"/>
      <c r="U516" s="346"/>
      <c r="V516" s="346"/>
      <c r="W516" s="346"/>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c r="AS516" s="346"/>
      <c r="AT516" s="346"/>
      <c r="AU516" s="346"/>
      <c r="AV516" s="346"/>
      <c r="AW516" s="346"/>
      <c r="AX516" s="346"/>
      <c r="AY516" s="346"/>
      <c r="AZ516" s="346"/>
      <c r="BA516" s="346"/>
      <c r="BB516" s="346"/>
      <c r="BC516" s="346"/>
      <c r="BD516" s="346"/>
      <c r="BE516" s="346"/>
      <c r="BF516" s="346"/>
      <c r="BG516" s="346"/>
      <c r="BH516" s="346"/>
      <c r="BI516" s="346"/>
      <c r="BJ516" s="346"/>
      <c r="BK516" s="346"/>
      <c r="BL516" s="346"/>
      <c r="BM516" s="346"/>
      <c r="BN516" s="346"/>
      <c r="BO516" s="346"/>
      <c r="BP516" s="346"/>
      <c r="BQ516" s="346"/>
    </row>
    <row r="517" ht="15.75" customHeight="1">
      <c r="A517" s="346"/>
      <c r="B517" s="346"/>
      <c r="C517" s="346"/>
      <c r="D517" s="346"/>
      <c r="E517" s="346"/>
      <c r="F517" s="346"/>
      <c r="G517" s="346"/>
      <c r="H517" s="346"/>
      <c r="I517" s="346"/>
      <c r="J517" s="346"/>
      <c r="K517" s="346"/>
      <c r="L517" s="346"/>
      <c r="M517" s="346"/>
      <c r="N517" s="346"/>
      <c r="O517" s="346"/>
      <c r="P517" s="346"/>
      <c r="Q517" s="346"/>
      <c r="R517" s="346"/>
      <c r="S517" s="346"/>
      <c r="T517" s="346"/>
      <c r="U517" s="346"/>
      <c r="V517" s="346"/>
      <c r="W517" s="346"/>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c r="AS517" s="346"/>
      <c r="AT517" s="346"/>
      <c r="AU517" s="346"/>
      <c r="AV517" s="346"/>
      <c r="AW517" s="346"/>
      <c r="AX517" s="346"/>
      <c r="AY517" s="346"/>
      <c r="AZ517" s="346"/>
      <c r="BA517" s="346"/>
      <c r="BB517" s="346"/>
      <c r="BC517" s="346"/>
      <c r="BD517" s="346"/>
      <c r="BE517" s="346"/>
      <c r="BF517" s="346"/>
      <c r="BG517" s="346"/>
      <c r="BH517" s="346"/>
      <c r="BI517" s="346"/>
      <c r="BJ517" s="346"/>
      <c r="BK517" s="346"/>
      <c r="BL517" s="346"/>
      <c r="BM517" s="346"/>
      <c r="BN517" s="346"/>
      <c r="BO517" s="346"/>
      <c r="BP517" s="346"/>
      <c r="BQ517" s="346"/>
    </row>
    <row r="518" ht="15.75" customHeight="1">
      <c r="A518" s="346"/>
      <c r="B518" s="346"/>
      <c r="C518" s="346"/>
      <c r="D518" s="346"/>
      <c r="E518" s="346"/>
      <c r="F518" s="346"/>
      <c r="G518" s="346"/>
      <c r="H518" s="346"/>
      <c r="I518" s="346"/>
      <c r="J518" s="346"/>
      <c r="K518" s="346"/>
      <c r="L518" s="346"/>
      <c r="M518" s="346"/>
      <c r="N518" s="346"/>
      <c r="O518" s="346"/>
      <c r="P518" s="346"/>
      <c r="Q518" s="346"/>
      <c r="R518" s="346"/>
      <c r="S518" s="346"/>
      <c r="T518" s="346"/>
      <c r="U518" s="346"/>
      <c r="V518" s="346"/>
      <c r="W518" s="346"/>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c r="AS518" s="346"/>
      <c r="AT518" s="346"/>
      <c r="AU518" s="346"/>
      <c r="AV518" s="346"/>
      <c r="AW518" s="346"/>
      <c r="AX518" s="346"/>
      <c r="AY518" s="346"/>
      <c r="AZ518" s="346"/>
      <c r="BA518" s="346"/>
      <c r="BB518" s="346"/>
      <c r="BC518" s="346"/>
      <c r="BD518" s="346"/>
      <c r="BE518" s="346"/>
      <c r="BF518" s="346"/>
      <c r="BG518" s="346"/>
      <c r="BH518" s="346"/>
      <c r="BI518" s="346"/>
      <c r="BJ518" s="346"/>
      <c r="BK518" s="346"/>
      <c r="BL518" s="346"/>
      <c r="BM518" s="346"/>
      <c r="BN518" s="346"/>
      <c r="BO518" s="346"/>
      <c r="BP518" s="346"/>
      <c r="BQ518" s="346"/>
    </row>
    <row r="519" ht="15.75" customHeight="1">
      <c r="A519" s="346"/>
      <c r="B519" s="346"/>
      <c r="C519" s="346"/>
      <c r="D519" s="346"/>
      <c r="E519" s="346"/>
      <c r="F519" s="346"/>
      <c r="G519" s="346"/>
      <c r="H519" s="346"/>
      <c r="I519" s="346"/>
      <c r="J519" s="346"/>
      <c r="K519" s="346"/>
      <c r="L519" s="346"/>
      <c r="M519" s="346"/>
      <c r="N519" s="346"/>
      <c r="O519" s="346"/>
      <c r="P519" s="346"/>
      <c r="Q519" s="346"/>
      <c r="R519" s="346"/>
      <c r="S519" s="346"/>
      <c r="T519" s="346"/>
      <c r="U519" s="346"/>
      <c r="V519" s="346"/>
      <c r="W519" s="346"/>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c r="AS519" s="346"/>
      <c r="AT519" s="346"/>
      <c r="AU519" s="346"/>
      <c r="AV519" s="346"/>
      <c r="AW519" s="346"/>
      <c r="AX519" s="346"/>
      <c r="AY519" s="346"/>
      <c r="AZ519" s="346"/>
      <c r="BA519" s="346"/>
      <c r="BB519" s="346"/>
      <c r="BC519" s="346"/>
      <c r="BD519" s="346"/>
      <c r="BE519" s="346"/>
      <c r="BF519" s="346"/>
      <c r="BG519" s="346"/>
      <c r="BH519" s="346"/>
      <c r="BI519" s="346"/>
      <c r="BJ519" s="346"/>
      <c r="BK519" s="346"/>
      <c r="BL519" s="346"/>
      <c r="BM519" s="346"/>
      <c r="BN519" s="346"/>
      <c r="BO519" s="346"/>
      <c r="BP519" s="346"/>
      <c r="BQ519" s="346"/>
    </row>
    <row r="520" ht="15.75" customHeight="1">
      <c r="A520" s="346"/>
      <c r="B520" s="346"/>
      <c r="C520" s="346"/>
      <c r="D520" s="346"/>
      <c r="E520" s="346"/>
      <c r="F520" s="346"/>
      <c r="G520" s="346"/>
      <c r="H520" s="346"/>
      <c r="I520" s="346"/>
      <c r="J520" s="346"/>
      <c r="K520" s="346"/>
      <c r="L520" s="346"/>
      <c r="M520" s="346"/>
      <c r="N520" s="346"/>
      <c r="O520" s="346"/>
      <c r="P520" s="346"/>
      <c r="Q520" s="346"/>
      <c r="R520" s="346"/>
      <c r="S520" s="346"/>
      <c r="T520" s="346"/>
      <c r="U520" s="346"/>
      <c r="V520" s="346"/>
      <c r="W520" s="346"/>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c r="AS520" s="346"/>
      <c r="AT520" s="346"/>
      <c r="AU520" s="346"/>
      <c r="AV520" s="346"/>
      <c r="AW520" s="346"/>
      <c r="AX520" s="346"/>
      <c r="AY520" s="346"/>
      <c r="AZ520" s="346"/>
      <c r="BA520" s="346"/>
      <c r="BB520" s="346"/>
      <c r="BC520" s="346"/>
      <c r="BD520" s="346"/>
      <c r="BE520" s="346"/>
      <c r="BF520" s="346"/>
      <c r="BG520" s="346"/>
      <c r="BH520" s="346"/>
      <c r="BI520" s="346"/>
      <c r="BJ520" s="346"/>
      <c r="BK520" s="346"/>
      <c r="BL520" s="346"/>
      <c r="BM520" s="346"/>
      <c r="BN520" s="346"/>
      <c r="BO520" s="346"/>
      <c r="BP520" s="346"/>
      <c r="BQ520" s="346"/>
    </row>
    <row r="521" ht="15.75" customHeight="1">
      <c r="A521" s="346"/>
      <c r="B521" s="346"/>
      <c r="C521" s="346"/>
      <c r="D521" s="346"/>
      <c r="E521" s="346"/>
      <c r="F521" s="346"/>
      <c r="G521" s="346"/>
      <c r="H521" s="346"/>
      <c r="I521" s="346"/>
      <c r="J521" s="346"/>
      <c r="K521" s="346"/>
      <c r="L521" s="346"/>
      <c r="M521" s="346"/>
      <c r="N521" s="346"/>
      <c r="O521" s="346"/>
      <c r="P521" s="346"/>
      <c r="Q521" s="346"/>
      <c r="R521" s="346"/>
      <c r="S521" s="346"/>
      <c r="T521" s="346"/>
      <c r="U521" s="346"/>
      <c r="V521" s="346"/>
      <c r="W521" s="346"/>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c r="AS521" s="346"/>
      <c r="AT521" s="346"/>
      <c r="AU521" s="346"/>
      <c r="AV521" s="346"/>
      <c r="AW521" s="346"/>
      <c r="AX521" s="346"/>
      <c r="AY521" s="346"/>
      <c r="AZ521" s="346"/>
      <c r="BA521" s="346"/>
      <c r="BB521" s="346"/>
      <c r="BC521" s="346"/>
      <c r="BD521" s="346"/>
      <c r="BE521" s="346"/>
      <c r="BF521" s="346"/>
      <c r="BG521" s="346"/>
      <c r="BH521" s="346"/>
      <c r="BI521" s="346"/>
      <c r="BJ521" s="346"/>
      <c r="BK521" s="346"/>
      <c r="BL521" s="346"/>
      <c r="BM521" s="346"/>
      <c r="BN521" s="346"/>
      <c r="BO521" s="346"/>
      <c r="BP521" s="346"/>
      <c r="BQ521" s="346"/>
    </row>
    <row r="522" ht="15.75" customHeight="1">
      <c r="A522" s="346"/>
      <c r="B522" s="346"/>
      <c r="C522" s="346"/>
      <c r="D522" s="346"/>
      <c r="E522" s="346"/>
      <c r="F522" s="346"/>
      <c r="G522" s="346"/>
      <c r="H522" s="346"/>
      <c r="I522" s="346"/>
      <c r="J522" s="346"/>
      <c r="K522" s="346"/>
      <c r="L522" s="346"/>
      <c r="M522" s="346"/>
      <c r="N522" s="346"/>
      <c r="O522" s="346"/>
      <c r="P522" s="346"/>
      <c r="Q522" s="346"/>
      <c r="R522" s="346"/>
      <c r="S522" s="346"/>
      <c r="T522" s="346"/>
      <c r="U522" s="346"/>
      <c r="V522" s="346"/>
      <c r="W522" s="346"/>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c r="AS522" s="346"/>
      <c r="AT522" s="346"/>
      <c r="AU522" s="346"/>
      <c r="AV522" s="346"/>
      <c r="AW522" s="346"/>
      <c r="AX522" s="346"/>
      <c r="AY522" s="346"/>
      <c r="AZ522" s="346"/>
      <c r="BA522" s="346"/>
      <c r="BB522" s="346"/>
      <c r="BC522" s="346"/>
      <c r="BD522" s="346"/>
      <c r="BE522" s="346"/>
      <c r="BF522" s="346"/>
      <c r="BG522" s="346"/>
      <c r="BH522" s="346"/>
      <c r="BI522" s="346"/>
      <c r="BJ522" s="346"/>
      <c r="BK522" s="346"/>
      <c r="BL522" s="346"/>
      <c r="BM522" s="346"/>
      <c r="BN522" s="346"/>
      <c r="BO522" s="346"/>
      <c r="BP522" s="346"/>
      <c r="BQ522" s="346"/>
    </row>
    <row r="523" ht="15.75" customHeight="1">
      <c r="A523" s="346"/>
      <c r="B523" s="346"/>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c r="AS523" s="346"/>
      <c r="AT523" s="346"/>
      <c r="AU523" s="346"/>
      <c r="AV523" s="346"/>
      <c r="AW523" s="346"/>
      <c r="AX523" s="346"/>
      <c r="AY523" s="346"/>
      <c r="AZ523" s="346"/>
      <c r="BA523" s="346"/>
      <c r="BB523" s="346"/>
      <c r="BC523" s="346"/>
      <c r="BD523" s="346"/>
      <c r="BE523" s="346"/>
      <c r="BF523" s="346"/>
      <c r="BG523" s="346"/>
      <c r="BH523" s="346"/>
      <c r="BI523" s="346"/>
      <c r="BJ523" s="346"/>
      <c r="BK523" s="346"/>
      <c r="BL523" s="346"/>
      <c r="BM523" s="346"/>
      <c r="BN523" s="346"/>
      <c r="BO523" s="346"/>
      <c r="BP523" s="346"/>
      <c r="BQ523" s="346"/>
    </row>
    <row r="524" ht="15.75" customHeight="1">
      <c r="A524" s="346"/>
      <c r="B524" s="346"/>
      <c r="C524" s="346"/>
      <c r="D524" s="346"/>
      <c r="E524" s="346"/>
      <c r="F524" s="346"/>
      <c r="G524" s="346"/>
      <c r="H524" s="346"/>
      <c r="I524" s="346"/>
      <c r="J524" s="346"/>
      <c r="K524" s="346"/>
      <c r="L524" s="346"/>
      <c r="M524" s="346"/>
      <c r="N524" s="346"/>
      <c r="O524" s="346"/>
      <c r="P524" s="346"/>
      <c r="Q524" s="346"/>
      <c r="R524" s="346"/>
      <c r="S524" s="346"/>
      <c r="T524" s="346"/>
      <c r="U524" s="346"/>
      <c r="V524" s="346"/>
      <c r="W524" s="346"/>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c r="AS524" s="346"/>
      <c r="AT524" s="346"/>
      <c r="AU524" s="346"/>
      <c r="AV524" s="346"/>
      <c r="AW524" s="346"/>
      <c r="AX524" s="346"/>
      <c r="AY524" s="346"/>
      <c r="AZ524" s="346"/>
      <c r="BA524" s="346"/>
      <c r="BB524" s="346"/>
      <c r="BC524" s="346"/>
      <c r="BD524" s="346"/>
      <c r="BE524" s="346"/>
      <c r="BF524" s="346"/>
      <c r="BG524" s="346"/>
      <c r="BH524" s="346"/>
      <c r="BI524" s="346"/>
      <c r="BJ524" s="346"/>
      <c r="BK524" s="346"/>
      <c r="BL524" s="346"/>
      <c r="BM524" s="346"/>
      <c r="BN524" s="346"/>
      <c r="BO524" s="346"/>
      <c r="BP524" s="346"/>
      <c r="BQ524" s="346"/>
    </row>
    <row r="525" ht="15.75" customHeight="1">
      <c r="A525" s="346"/>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c r="AS525" s="346"/>
      <c r="AT525" s="346"/>
      <c r="AU525" s="346"/>
      <c r="AV525" s="346"/>
      <c r="AW525" s="346"/>
      <c r="AX525" s="346"/>
      <c r="AY525" s="346"/>
      <c r="AZ525" s="346"/>
      <c r="BA525" s="346"/>
      <c r="BB525" s="346"/>
      <c r="BC525" s="346"/>
      <c r="BD525" s="346"/>
      <c r="BE525" s="346"/>
      <c r="BF525" s="346"/>
      <c r="BG525" s="346"/>
      <c r="BH525" s="346"/>
      <c r="BI525" s="346"/>
      <c r="BJ525" s="346"/>
      <c r="BK525" s="346"/>
      <c r="BL525" s="346"/>
      <c r="BM525" s="346"/>
      <c r="BN525" s="346"/>
      <c r="BO525" s="346"/>
      <c r="BP525" s="346"/>
      <c r="BQ525" s="346"/>
    </row>
    <row r="526" ht="15.75" customHeight="1">
      <c r="A526" s="346"/>
      <c r="B526" s="346"/>
      <c r="C526" s="346"/>
      <c r="D526" s="346"/>
      <c r="E526" s="346"/>
      <c r="F526" s="346"/>
      <c r="G526" s="346"/>
      <c r="H526" s="346"/>
      <c r="I526" s="346"/>
      <c r="J526" s="346"/>
      <c r="K526" s="346"/>
      <c r="L526" s="346"/>
      <c r="M526" s="346"/>
      <c r="N526" s="346"/>
      <c r="O526" s="346"/>
      <c r="P526" s="346"/>
      <c r="Q526" s="346"/>
      <c r="R526" s="346"/>
      <c r="S526" s="346"/>
      <c r="T526" s="346"/>
      <c r="U526" s="346"/>
      <c r="V526" s="346"/>
      <c r="W526" s="346"/>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c r="AS526" s="346"/>
      <c r="AT526" s="346"/>
      <c r="AU526" s="346"/>
      <c r="AV526" s="346"/>
      <c r="AW526" s="346"/>
      <c r="AX526" s="346"/>
      <c r="AY526" s="346"/>
      <c r="AZ526" s="346"/>
      <c r="BA526" s="346"/>
      <c r="BB526" s="346"/>
      <c r="BC526" s="346"/>
      <c r="BD526" s="346"/>
      <c r="BE526" s="346"/>
      <c r="BF526" s="346"/>
      <c r="BG526" s="346"/>
      <c r="BH526" s="346"/>
      <c r="BI526" s="346"/>
      <c r="BJ526" s="346"/>
      <c r="BK526" s="346"/>
      <c r="BL526" s="346"/>
      <c r="BM526" s="346"/>
      <c r="BN526" s="346"/>
      <c r="BO526" s="346"/>
      <c r="BP526" s="346"/>
      <c r="BQ526" s="346"/>
    </row>
    <row r="527" ht="15.75" customHeight="1">
      <c r="A527" s="346"/>
      <c r="B527" s="346"/>
      <c r="C527" s="346"/>
      <c r="D527" s="346"/>
      <c r="E527" s="346"/>
      <c r="F527" s="346"/>
      <c r="G527" s="346"/>
      <c r="H527" s="346"/>
      <c r="I527" s="346"/>
      <c r="J527" s="346"/>
      <c r="K527" s="346"/>
      <c r="L527" s="346"/>
      <c r="M527" s="346"/>
      <c r="N527" s="346"/>
      <c r="O527" s="346"/>
      <c r="P527" s="346"/>
      <c r="Q527" s="346"/>
      <c r="R527" s="346"/>
      <c r="S527" s="346"/>
      <c r="T527" s="346"/>
      <c r="U527" s="346"/>
      <c r="V527" s="346"/>
      <c r="W527" s="346"/>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c r="AS527" s="346"/>
      <c r="AT527" s="346"/>
      <c r="AU527" s="346"/>
      <c r="AV527" s="346"/>
      <c r="AW527" s="346"/>
      <c r="AX527" s="346"/>
      <c r="AY527" s="346"/>
      <c r="AZ527" s="346"/>
      <c r="BA527" s="346"/>
      <c r="BB527" s="346"/>
      <c r="BC527" s="346"/>
      <c r="BD527" s="346"/>
      <c r="BE527" s="346"/>
      <c r="BF527" s="346"/>
      <c r="BG527" s="346"/>
      <c r="BH527" s="346"/>
      <c r="BI527" s="346"/>
      <c r="BJ527" s="346"/>
      <c r="BK527" s="346"/>
      <c r="BL527" s="346"/>
      <c r="BM527" s="346"/>
      <c r="BN527" s="346"/>
      <c r="BO527" s="346"/>
      <c r="BP527" s="346"/>
      <c r="BQ527" s="346"/>
    </row>
    <row r="528" ht="15.75" customHeight="1">
      <c r="A528" s="346"/>
      <c r="B528" s="346"/>
      <c r="C528" s="346"/>
      <c r="D528" s="346"/>
      <c r="E528" s="346"/>
      <c r="F528" s="346"/>
      <c r="G528" s="346"/>
      <c r="H528" s="346"/>
      <c r="I528" s="346"/>
      <c r="J528" s="346"/>
      <c r="K528" s="346"/>
      <c r="L528" s="346"/>
      <c r="M528" s="346"/>
      <c r="N528" s="346"/>
      <c r="O528" s="346"/>
      <c r="P528" s="346"/>
      <c r="Q528" s="346"/>
      <c r="R528" s="346"/>
      <c r="S528" s="346"/>
      <c r="T528" s="346"/>
      <c r="U528" s="346"/>
      <c r="V528" s="346"/>
      <c r="W528" s="346"/>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c r="AS528" s="346"/>
      <c r="AT528" s="346"/>
      <c r="AU528" s="346"/>
      <c r="AV528" s="346"/>
      <c r="AW528" s="346"/>
      <c r="AX528" s="346"/>
      <c r="AY528" s="346"/>
      <c r="AZ528" s="346"/>
      <c r="BA528" s="346"/>
      <c r="BB528" s="346"/>
      <c r="BC528" s="346"/>
      <c r="BD528" s="346"/>
      <c r="BE528" s="346"/>
      <c r="BF528" s="346"/>
      <c r="BG528" s="346"/>
      <c r="BH528" s="346"/>
      <c r="BI528" s="346"/>
      <c r="BJ528" s="346"/>
      <c r="BK528" s="346"/>
      <c r="BL528" s="346"/>
      <c r="BM528" s="346"/>
      <c r="BN528" s="346"/>
      <c r="BO528" s="346"/>
      <c r="BP528" s="346"/>
      <c r="BQ528" s="346"/>
    </row>
    <row r="529" ht="15.75" customHeight="1">
      <c r="A529" s="346"/>
      <c r="B529" s="346"/>
      <c r="C529" s="346"/>
      <c r="D529" s="346"/>
      <c r="E529" s="346"/>
      <c r="F529" s="346"/>
      <c r="G529" s="346"/>
      <c r="H529" s="346"/>
      <c r="I529" s="346"/>
      <c r="J529" s="346"/>
      <c r="K529" s="346"/>
      <c r="L529" s="346"/>
      <c r="M529" s="346"/>
      <c r="N529" s="346"/>
      <c r="O529" s="346"/>
      <c r="P529" s="346"/>
      <c r="Q529" s="346"/>
      <c r="R529" s="346"/>
      <c r="S529" s="346"/>
      <c r="T529" s="346"/>
      <c r="U529" s="346"/>
      <c r="V529" s="346"/>
      <c r="W529" s="346"/>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c r="AS529" s="346"/>
      <c r="AT529" s="346"/>
      <c r="AU529" s="346"/>
      <c r="AV529" s="346"/>
      <c r="AW529" s="346"/>
      <c r="AX529" s="346"/>
      <c r="AY529" s="346"/>
      <c r="AZ529" s="346"/>
      <c r="BA529" s="346"/>
      <c r="BB529" s="346"/>
      <c r="BC529" s="346"/>
      <c r="BD529" s="346"/>
      <c r="BE529" s="346"/>
      <c r="BF529" s="346"/>
      <c r="BG529" s="346"/>
      <c r="BH529" s="346"/>
      <c r="BI529" s="346"/>
      <c r="BJ529" s="346"/>
      <c r="BK529" s="346"/>
      <c r="BL529" s="346"/>
      <c r="BM529" s="346"/>
      <c r="BN529" s="346"/>
      <c r="BO529" s="346"/>
      <c r="BP529" s="346"/>
      <c r="BQ529" s="346"/>
    </row>
    <row r="530" ht="15.75" customHeight="1">
      <c r="A530" s="346"/>
      <c r="B530" s="346"/>
      <c r="C530" s="346"/>
      <c r="D530" s="346"/>
      <c r="E530" s="346"/>
      <c r="F530" s="346"/>
      <c r="G530" s="346"/>
      <c r="H530" s="346"/>
      <c r="I530" s="346"/>
      <c r="J530" s="346"/>
      <c r="K530" s="346"/>
      <c r="L530" s="346"/>
      <c r="M530" s="346"/>
      <c r="N530" s="346"/>
      <c r="O530" s="346"/>
      <c r="P530" s="346"/>
      <c r="Q530" s="346"/>
      <c r="R530" s="346"/>
      <c r="S530" s="346"/>
      <c r="T530" s="346"/>
      <c r="U530" s="346"/>
      <c r="V530" s="346"/>
      <c r="W530" s="346"/>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c r="AS530" s="346"/>
      <c r="AT530" s="346"/>
      <c r="AU530" s="346"/>
      <c r="AV530" s="346"/>
      <c r="AW530" s="346"/>
      <c r="AX530" s="346"/>
      <c r="AY530" s="346"/>
      <c r="AZ530" s="346"/>
      <c r="BA530" s="346"/>
      <c r="BB530" s="346"/>
      <c r="BC530" s="346"/>
      <c r="BD530" s="346"/>
      <c r="BE530" s="346"/>
      <c r="BF530" s="346"/>
      <c r="BG530" s="346"/>
      <c r="BH530" s="346"/>
      <c r="BI530" s="346"/>
      <c r="BJ530" s="346"/>
      <c r="BK530" s="346"/>
      <c r="BL530" s="346"/>
      <c r="BM530" s="346"/>
      <c r="BN530" s="346"/>
      <c r="BO530" s="346"/>
      <c r="BP530" s="346"/>
      <c r="BQ530" s="346"/>
    </row>
    <row r="531" ht="15.75" customHeight="1">
      <c r="A531" s="346"/>
      <c r="B531" s="346"/>
      <c r="C531" s="346"/>
      <c r="D531" s="346"/>
      <c r="E531" s="346"/>
      <c r="F531" s="346"/>
      <c r="G531" s="346"/>
      <c r="H531" s="346"/>
      <c r="I531" s="346"/>
      <c r="J531" s="346"/>
      <c r="K531" s="346"/>
      <c r="L531" s="346"/>
      <c r="M531" s="346"/>
      <c r="N531" s="346"/>
      <c r="O531" s="346"/>
      <c r="P531" s="346"/>
      <c r="Q531" s="346"/>
      <c r="R531" s="346"/>
      <c r="S531" s="346"/>
      <c r="T531" s="346"/>
      <c r="U531" s="346"/>
      <c r="V531" s="346"/>
      <c r="W531" s="346"/>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c r="AS531" s="346"/>
      <c r="AT531" s="346"/>
      <c r="AU531" s="346"/>
      <c r="AV531" s="346"/>
      <c r="AW531" s="346"/>
      <c r="AX531" s="346"/>
      <c r="AY531" s="346"/>
      <c r="AZ531" s="346"/>
      <c r="BA531" s="346"/>
      <c r="BB531" s="346"/>
      <c r="BC531" s="346"/>
      <c r="BD531" s="346"/>
      <c r="BE531" s="346"/>
      <c r="BF531" s="346"/>
      <c r="BG531" s="346"/>
      <c r="BH531" s="346"/>
      <c r="BI531" s="346"/>
      <c r="BJ531" s="346"/>
      <c r="BK531" s="346"/>
      <c r="BL531" s="346"/>
      <c r="BM531" s="346"/>
      <c r="BN531" s="346"/>
      <c r="BO531" s="346"/>
      <c r="BP531" s="346"/>
      <c r="BQ531" s="346"/>
    </row>
    <row r="532" ht="15.75" customHeight="1">
      <c r="A532" s="346"/>
      <c r="B532" s="346"/>
      <c r="C532" s="346"/>
      <c r="D532" s="346"/>
      <c r="E532" s="346"/>
      <c r="F532" s="346"/>
      <c r="G532" s="346"/>
      <c r="H532" s="346"/>
      <c r="I532" s="346"/>
      <c r="J532" s="346"/>
      <c r="K532" s="346"/>
      <c r="L532" s="346"/>
      <c r="M532" s="346"/>
      <c r="N532" s="346"/>
      <c r="O532" s="346"/>
      <c r="P532" s="346"/>
      <c r="Q532" s="346"/>
      <c r="R532" s="346"/>
      <c r="S532" s="346"/>
      <c r="T532" s="346"/>
      <c r="U532" s="346"/>
      <c r="V532" s="346"/>
      <c r="W532" s="346"/>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c r="AS532" s="346"/>
      <c r="AT532" s="346"/>
      <c r="AU532" s="346"/>
      <c r="AV532" s="346"/>
      <c r="AW532" s="346"/>
      <c r="AX532" s="346"/>
      <c r="AY532" s="346"/>
      <c r="AZ532" s="346"/>
      <c r="BA532" s="346"/>
      <c r="BB532" s="346"/>
      <c r="BC532" s="346"/>
      <c r="BD532" s="346"/>
      <c r="BE532" s="346"/>
      <c r="BF532" s="346"/>
      <c r="BG532" s="346"/>
      <c r="BH532" s="346"/>
      <c r="BI532" s="346"/>
      <c r="BJ532" s="346"/>
      <c r="BK532" s="346"/>
      <c r="BL532" s="346"/>
      <c r="BM532" s="346"/>
      <c r="BN532" s="346"/>
      <c r="BO532" s="346"/>
      <c r="BP532" s="346"/>
      <c r="BQ532" s="346"/>
    </row>
    <row r="533" ht="15.75" customHeight="1">
      <c r="A533" s="346"/>
      <c r="B533" s="346"/>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c r="AS533" s="346"/>
      <c r="AT533" s="346"/>
      <c r="AU533" s="346"/>
      <c r="AV533" s="346"/>
      <c r="AW533" s="346"/>
      <c r="AX533" s="346"/>
      <c r="AY533" s="346"/>
      <c r="AZ533" s="346"/>
      <c r="BA533" s="346"/>
      <c r="BB533" s="346"/>
      <c r="BC533" s="346"/>
      <c r="BD533" s="346"/>
      <c r="BE533" s="346"/>
      <c r="BF533" s="346"/>
      <c r="BG533" s="346"/>
      <c r="BH533" s="346"/>
      <c r="BI533" s="346"/>
      <c r="BJ533" s="346"/>
      <c r="BK533" s="346"/>
      <c r="BL533" s="346"/>
      <c r="BM533" s="346"/>
      <c r="BN533" s="346"/>
      <c r="BO533" s="346"/>
      <c r="BP533" s="346"/>
      <c r="BQ533" s="346"/>
    </row>
    <row r="534" ht="15.75" customHeight="1">
      <c r="A534" s="346"/>
      <c r="B534" s="346"/>
      <c r="C534" s="346"/>
      <c r="D534" s="346"/>
      <c r="E534" s="346"/>
      <c r="F534" s="346"/>
      <c r="G534" s="346"/>
      <c r="H534" s="346"/>
      <c r="I534" s="346"/>
      <c r="J534" s="346"/>
      <c r="K534" s="346"/>
      <c r="L534" s="346"/>
      <c r="M534" s="346"/>
      <c r="N534" s="346"/>
      <c r="O534" s="346"/>
      <c r="P534" s="346"/>
      <c r="Q534" s="346"/>
      <c r="R534" s="346"/>
      <c r="S534" s="346"/>
      <c r="T534" s="346"/>
      <c r="U534" s="346"/>
      <c r="V534" s="346"/>
      <c r="W534" s="346"/>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c r="AS534" s="346"/>
      <c r="AT534" s="346"/>
      <c r="AU534" s="346"/>
      <c r="AV534" s="346"/>
      <c r="AW534" s="346"/>
      <c r="AX534" s="346"/>
      <c r="AY534" s="346"/>
      <c r="AZ534" s="346"/>
      <c r="BA534" s="346"/>
      <c r="BB534" s="346"/>
      <c r="BC534" s="346"/>
      <c r="BD534" s="346"/>
      <c r="BE534" s="346"/>
      <c r="BF534" s="346"/>
      <c r="BG534" s="346"/>
      <c r="BH534" s="346"/>
      <c r="BI534" s="346"/>
      <c r="BJ534" s="346"/>
      <c r="BK534" s="346"/>
      <c r="BL534" s="346"/>
      <c r="BM534" s="346"/>
      <c r="BN534" s="346"/>
      <c r="BO534" s="346"/>
      <c r="BP534" s="346"/>
      <c r="BQ534" s="346"/>
    </row>
    <row r="535" ht="15.75" customHeight="1">
      <c r="A535" s="346"/>
      <c r="B535" s="346"/>
      <c r="C535" s="346"/>
      <c r="D535" s="346"/>
      <c r="E535" s="346"/>
      <c r="F535" s="346"/>
      <c r="G535" s="346"/>
      <c r="H535" s="346"/>
      <c r="I535" s="346"/>
      <c r="J535" s="346"/>
      <c r="K535" s="346"/>
      <c r="L535" s="346"/>
      <c r="M535" s="346"/>
      <c r="N535" s="346"/>
      <c r="O535" s="346"/>
      <c r="P535" s="346"/>
      <c r="Q535" s="346"/>
      <c r="R535" s="346"/>
      <c r="S535" s="346"/>
      <c r="T535" s="346"/>
      <c r="U535" s="346"/>
      <c r="V535" s="346"/>
      <c r="W535" s="346"/>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c r="AS535" s="346"/>
      <c r="AT535" s="346"/>
      <c r="AU535" s="346"/>
      <c r="AV535" s="346"/>
      <c r="AW535" s="346"/>
      <c r="AX535" s="346"/>
      <c r="AY535" s="346"/>
      <c r="AZ535" s="346"/>
      <c r="BA535" s="346"/>
      <c r="BB535" s="346"/>
      <c r="BC535" s="346"/>
      <c r="BD535" s="346"/>
      <c r="BE535" s="346"/>
      <c r="BF535" s="346"/>
      <c r="BG535" s="346"/>
      <c r="BH535" s="346"/>
      <c r="BI535" s="346"/>
      <c r="BJ535" s="346"/>
      <c r="BK535" s="346"/>
      <c r="BL535" s="346"/>
      <c r="BM535" s="346"/>
      <c r="BN535" s="346"/>
      <c r="BO535" s="346"/>
      <c r="BP535" s="346"/>
      <c r="BQ535" s="346"/>
    </row>
    <row r="536" ht="15.75" customHeight="1">
      <c r="A536" s="346"/>
      <c r="B536" s="346"/>
      <c r="C536" s="346"/>
      <c r="D536" s="346"/>
      <c r="E536" s="346"/>
      <c r="F536" s="346"/>
      <c r="G536" s="346"/>
      <c r="H536" s="346"/>
      <c r="I536" s="346"/>
      <c r="J536" s="346"/>
      <c r="K536" s="346"/>
      <c r="L536" s="346"/>
      <c r="M536" s="346"/>
      <c r="N536" s="346"/>
      <c r="O536" s="346"/>
      <c r="P536" s="346"/>
      <c r="Q536" s="346"/>
      <c r="R536" s="346"/>
      <c r="S536" s="346"/>
      <c r="T536" s="346"/>
      <c r="U536" s="346"/>
      <c r="V536" s="346"/>
      <c r="W536" s="346"/>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c r="AS536" s="346"/>
      <c r="AT536" s="346"/>
      <c r="AU536" s="346"/>
      <c r="AV536" s="346"/>
      <c r="AW536" s="346"/>
      <c r="AX536" s="346"/>
      <c r="AY536" s="346"/>
      <c r="AZ536" s="346"/>
      <c r="BA536" s="346"/>
      <c r="BB536" s="346"/>
      <c r="BC536" s="346"/>
      <c r="BD536" s="346"/>
      <c r="BE536" s="346"/>
      <c r="BF536" s="346"/>
      <c r="BG536" s="346"/>
      <c r="BH536" s="346"/>
      <c r="BI536" s="346"/>
      <c r="BJ536" s="346"/>
      <c r="BK536" s="346"/>
      <c r="BL536" s="346"/>
      <c r="BM536" s="346"/>
      <c r="BN536" s="346"/>
      <c r="BO536" s="346"/>
      <c r="BP536" s="346"/>
      <c r="BQ536" s="346"/>
    </row>
    <row r="537" ht="15.75" customHeight="1">
      <c r="A537" s="346"/>
      <c r="B537" s="346"/>
      <c r="C537" s="346"/>
      <c r="D537" s="346"/>
      <c r="E537" s="346"/>
      <c r="F537" s="346"/>
      <c r="G537" s="346"/>
      <c r="H537" s="346"/>
      <c r="I537" s="346"/>
      <c r="J537" s="346"/>
      <c r="K537" s="346"/>
      <c r="L537" s="346"/>
      <c r="M537" s="346"/>
      <c r="N537" s="346"/>
      <c r="O537" s="346"/>
      <c r="P537" s="346"/>
      <c r="Q537" s="346"/>
      <c r="R537" s="346"/>
      <c r="S537" s="346"/>
      <c r="T537" s="346"/>
      <c r="U537" s="346"/>
      <c r="V537" s="346"/>
      <c r="W537" s="346"/>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c r="AS537" s="346"/>
      <c r="AT537" s="346"/>
      <c r="AU537" s="346"/>
      <c r="AV537" s="346"/>
      <c r="AW537" s="346"/>
      <c r="AX537" s="346"/>
      <c r="AY537" s="346"/>
      <c r="AZ537" s="346"/>
      <c r="BA537" s="346"/>
      <c r="BB537" s="346"/>
      <c r="BC537" s="346"/>
      <c r="BD537" s="346"/>
      <c r="BE537" s="346"/>
      <c r="BF537" s="346"/>
      <c r="BG537" s="346"/>
      <c r="BH537" s="346"/>
      <c r="BI537" s="346"/>
      <c r="BJ537" s="346"/>
      <c r="BK537" s="346"/>
      <c r="BL537" s="346"/>
      <c r="BM537" s="346"/>
      <c r="BN537" s="346"/>
      <c r="BO537" s="346"/>
      <c r="BP537" s="346"/>
      <c r="BQ537" s="346"/>
    </row>
    <row r="538" ht="15.75" customHeight="1">
      <c r="A538" s="346"/>
      <c r="B538" s="346"/>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c r="AS538" s="346"/>
      <c r="AT538" s="346"/>
      <c r="AU538" s="346"/>
      <c r="AV538" s="346"/>
      <c r="AW538" s="346"/>
      <c r="AX538" s="346"/>
      <c r="AY538" s="346"/>
      <c r="AZ538" s="346"/>
      <c r="BA538" s="346"/>
      <c r="BB538" s="346"/>
      <c r="BC538" s="346"/>
      <c r="BD538" s="346"/>
      <c r="BE538" s="346"/>
      <c r="BF538" s="346"/>
      <c r="BG538" s="346"/>
      <c r="BH538" s="346"/>
      <c r="BI538" s="346"/>
      <c r="BJ538" s="346"/>
      <c r="BK538" s="346"/>
      <c r="BL538" s="346"/>
      <c r="BM538" s="346"/>
      <c r="BN538" s="346"/>
      <c r="BO538" s="346"/>
      <c r="BP538" s="346"/>
      <c r="BQ538" s="346"/>
    </row>
    <row r="539" ht="15.75" customHeight="1">
      <c r="A539" s="346"/>
      <c r="B539" s="346"/>
      <c r="C539" s="346"/>
      <c r="D539" s="346"/>
      <c r="E539" s="346"/>
      <c r="F539" s="346"/>
      <c r="G539" s="346"/>
      <c r="H539" s="346"/>
      <c r="I539" s="346"/>
      <c r="J539" s="346"/>
      <c r="K539" s="346"/>
      <c r="L539" s="346"/>
      <c r="M539" s="346"/>
      <c r="N539" s="346"/>
      <c r="O539" s="346"/>
      <c r="P539" s="346"/>
      <c r="Q539" s="346"/>
      <c r="R539" s="346"/>
      <c r="S539" s="346"/>
      <c r="T539" s="346"/>
      <c r="U539" s="346"/>
      <c r="V539" s="346"/>
      <c r="W539" s="346"/>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c r="AS539" s="346"/>
      <c r="AT539" s="346"/>
      <c r="AU539" s="346"/>
      <c r="AV539" s="346"/>
      <c r="AW539" s="346"/>
      <c r="AX539" s="346"/>
      <c r="AY539" s="346"/>
      <c r="AZ539" s="346"/>
      <c r="BA539" s="346"/>
      <c r="BB539" s="346"/>
      <c r="BC539" s="346"/>
      <c r="BD539" s="346"/>
      <c r="BE539" s="346"/>
      <c r="BF539" s="346"/>
      <c r="BG539" s="346"/>
      <c r="BH539" s="346"/>
      <c r="BI539" s="346"/>
      <c r="BJ539" s="346"/>
      <c r="BK539" s="346"/>
      <c r="BL539" s="346"/>
      <c r="BM539" s="346"/>
      <c r="BN539" s="346"/>
      <c r="BO539" s="346"/>
      <c r="BP539" s="346"/>
      <c r="BQ539" s="346"/>
    </row>
    <row r="540" ht="15.75" customHeight="1">
      <c r="A540" s="346"/>
      <c r="B540" s="346"/>
      <c r="C540" s="346"/>
      <c r="D540" s="346"/>
      <c r="E540" s="346"/>
      <c r="F540" s="346"/>
      <c r="G540" s="346"/>
      <c r="H540" s="346"/>
      <c r="I540" s="346"/>
      <c r="J540" s="346"/>
      <c r="K540" s="346"/>
      <c r="L540" s="346"/>
      <c r="M540" s="346"/>
      <c r="N540" s="346"/>
      <c r="O540" s="346"/>
      <c r="P540" s="346"/>
      <c r="Q540" s="346"/>
      <c r="R540" s="346"/>
      <c r="S540" s="346"/>
      <c r="T540" s="346"/>
      <c r="U540" s="346"/>
      <c r="V540" s="346"/>
      <c r="W540" s="346"/>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c r="AS540" s="346"/>
      <c r="AT540" s="346"/>
      <c r="AU540" s="346"/>
      <c r="AV540" s="346"/>
      <c r="AW540" s="346"/>
      <c r="AX540" s="346"/>
      <c r="AY540" s="346"/>
      <c r="AZ540" s="346"/>
      <c r="BA540" s="346"/>
      <c r="BB540" s="346"/>
      <c r="BC540" s="346"/>
      <c r="BD540" s="346"/>
      <c r="BE540" s="346"/>
      <c r="BF540" s="346"/>
      <c r="BG540" s="346"/>
      <c r="BH540" s="346"/>
      <c r="BI540" s="346"/>
      <c r="BJ540" s="346"/>
      <c r="BK540" s="346"/>
      <c r="BL540" s="346"/>
      <c r="BM540" s="346"/>
      <c r="BN540" s="346"/>
      <c r="BO540" s="346"/>
      <c r="BP540" s="346"/>
      <c r="BQ540" s="346"/>
    </row>
    <row r="541" ht="15.75" customHeight="1">
      <c r="A541" s="346"/>
      <c r="B541" s="346"/>
      <c r="C541" s="346"/>
      <c r="D541" s="346"/>
      <c r="E541" s="346"/>
      <c r="F541" s="346"/>
      <c r="G541" s="346"/>
      <c r="H541" s="346"/>
      <c r="I541" s="346"/>
      <c r="J541" s="346"/>
      <c r="K541" s="346"/>
      <c r="L541" s="346"/>
      <c r="M541" s="346"/>
      <c r="N541" s="346"/>
      <c r="O541" s="346"/>
      <c r="P541" s="346"/>
      <c r="Q541" s="346"/>
      <c r="R541" s="346"/>
      <c r="S541" s="346"/>
      <c r="T541" s="346"/>
      <c r="U541" s="346"/>
      <c r="V541" s="346"/>
      <c r="W541" s="346"/>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c r="AS541" s="346"/>
      <c r="AT541" s="346"/>
      <c r="AU541" s="346"/>
      <c r="AV541" s="346"/>
      <c r="AW541" s="346"/>
      <c r="AX541" s="346"/>
      <c r="AY541" s="346"/>
      <c r="AZ541" s="346"/>
      <c r="BA541" s="346"/>
      <c r="BB541" s="346"/>
      <c r="BC541" s="346"/>
      <c r="BD541" s="346"/>
      <c r="BE541" s="346"/>
      <c r="BF541" s="346"/>
      <c r="BG541" s="346"/>
      <c r="BH541" s="346"/>
      <c r="BI541" s="346"/>
      <c r="BJ541" s="346"/>
      <c r="BK541" s="346"/>
      <c r="BL541" s="346"/>
      <c r="BM541" s="346"/>
      <c r="BN541" s="346"/>
      <c r="BO541" s="346"/>
      <c r="BP541" s="346"/>
      <c r="BQ541" s="346"/>
    </row>
    <row r="542" ht="15.75" customHeight="1">
      <c r="A542" s="346"/>
      <c r="B542" s="346"/>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c r="AS542" s="346"/>
      <c r="AT542" s="346"/>
      <c r="AU542" s="346"/>
      <c r="AV542" s="346"/>
      <c r="AW542" s="346"/>
      <c r="AX542" s="346"/>
      <c r="AY542" s="346"/>
      <c r="AZ542" s="346"/>
      <c r="BA542" s="346"/>
      <c r="BB542" s="346"/>
      <c r="BC542" s="346"/>
      <c r="BD542" s="346"/>
      <c r="BE542" s="346"/>
      <c r="BF542" s="346"/>
      <c r="BG542" s="346"/>
      <c r="BH542" s="346"/>
      <c r="BI542" s="346"/>
      <c r="BJ542" s="346"/>
      <c r="BK542" s="346"/>
      <c r="BL542" s="346"/>
      <c r="BM542" s="346"/>
      <c r="BN542" s="346"/>
      <c r="BO542" s="346"/>
      <c r="BP542" s="346"/>
      <c r="BQ542" s="346"/>
    </row>
    <row r="543" ht="15.75" customHeight="1">
      <c r="A543" s="346"/>
      <c r="B543" s="346"/>
      <c r="C543" s="346"/>
      <c r="D543" s="346"/>
      <c r="E543" s="346"/>
      <c r="F543" s="346"/>
      <c r="G543" s="346"/>
      <c r="H543" s="346"/>
      <c r="I543" s="346"/>
      <c r="J543" s="346"/>
      <c r="K543" s="346"/>
      <c r="L543" s="346"/>
      <c r="M543" s="346"/>
      <c r="N543" s="346"/>
      <c r="O543" s="346"/>
      <c r="P543" s="346"/>
      <c r="Q543" s="346"/>
      <c r="R543" s="346"/>
      <c r="S543" s="346"/>
      <c r="T543" s="346"/>
      <c r="U543" s="346"/>
      <c r="V543" s="346"/>
      <c r="W543" s="346"/>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c r="AS543" s="346"/>
      <c r="AT543" s="346"/>
      <c r="AU543" s="346"/>
      <c r="AV543" s="346"/>
      <c r="AW543" s="346"/>
      <c r="AX543" s="346"/>
      <c r="AY543" s="346"/>
      <c r="AZ543" s="346"/>
      <c r="BA543" s="346"/>
      <c r="BB543" s="346"/>
      <c r="BC543" s="346"/>
      <c r="BD543" s="346"/>
      <c r="BE543" s="346"/>
      <c r="BF543" s="346"/>
      <c r="BG543" s="346"/>
      <c r="BH543" s="346"/>
      <c r="BI543" s="346"/>
      <c r="BJ543" s="346"/>
      <c r="BK543" s="346"/>
      <c r="BL543" s="346"/>
      <c r="BM543" s="346"/>
      <c r="BN543" s="346"/>
      <c r="BO543" s="346"/>
      <c r="BP543" s="346"/>
      <c r="BQ543" s="346"/>
    </row>
    <row r="544" ht="15.75" customHeight="1">
      <c r="A544" s="346"/>
      <c r="B544" s="346"/>
      <c r="C544" s="346"/>
      <c r="D544" s="346"/>
      <c r="E544" s="346"/>
      <c r="F544" s="346"/>
      <c r="G544" s="346"/>
      <c r="H544" s="346"/>
      <c r="I544" s="346"/>
      <c r="J544" s="346"/>
      <c r="K544" s="346"/>
      <c r="L544" s="346"/>
      <c r="M544" s="346"/>
      <c r="N544" s="346"/>
      <c r="O544" s="346"/>
      <c r="P544" s="346"/>
      <c r="Q544" s="346"/>
      <c r="R544" s="346"/>
      <c r="S544" s="346"/>
      <c r="T544" s="346"/>
      <c r="U544" s="346"/>
      <c r="V544" s="346"/>
      <c r="W544" s="346"/>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c r="AS544" s="346"/>
      <c r="AT544" s="346"/>
      <c r="AU544" s="346"/>
      <c r="AV544" s="346"/>
      <c r="AW544" s="346"/>
      <c r="AX544" s="346"/>
      <c r="AY544" s="346"/>
      <c r="AZ544" s="346"/>
      <c r="BA544" s="346"/>
      <c r="BB544" s="346"/>
      <c r="BC544" s="346"/>
      <c r="BD544" s="346"/>
      <c r="BE544" s="346"/>
      <c r="BF544" s="346"/>
      <c r="BG544" s="346"/>
      <c r="BH544" s="346"/>
      <c r="BI544" s="346"/>
      <c r="BJ544" s="346"/>
      <c r="BK544" s="346"/>
      <c r="BL544" s="346"/>
      <c r="BM544" s="346"/>
      <c r="BN544" s="346"/>
      <c r="BO544" s="346"/>
      <c r="BP544" s="346"/>
      <c r="BQ544" s="346"/>
    </row>
    <row r="545" ht="15.75" customHeight="1">
      <c r="A545" s="346"/>
      <c r="B545" s="346"/>
      <c r="C545" s="346"/>
      <c r="D545" s="346"/>
      <c r="E545" s="346"/>
      <c r="F545" s="346"/>
      <c r="G545" s="346"/>
      <c r="H545" s="346"/>
      <c r="I545" s="346"/>
      <c r="J545" s="346"/>
      <c r="K545" s="346"/>
      <c r="L545" s="346"/>
      <c r="M545" s="346"/>
      <c r="N545" s="346"/>
      <c r="O545" s="346"/>
      <c r="P545" s="346"/>
      <c r="Q545" s="346"/>
      <c r="R545" s="346"/>
      <c r="S545" s="346"/>
      <c r="T545" s="346"/>
      <c r="U545" s="346"/>
      <c r="V545" s="346"/>
      <c r="W545" s="346"/>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c r="AS545" s="346"/>
      <c r="AT545" s="346"/>
      <c r="AU545" s="346"/>
      <c r="AV545" s="346"/>
      <c r="AW545" s="346"/>
      <c r="AX545" s="346"/>
      <c r="AY545" s="346"/>
      <c r="AZ545" s="346"/>
      <c r="BA545" s="346"/>
      <c r="BB545" s="346"/>
      <c r="BC545" s="346"/>
      <c r="BD545" s="346"/>
      <c r="BE545" s="346"/>
      <c r="BF545" s="346"/>
      <c r="BG545" s="346"/>
      <c r="BH545" s="346"/>
      <c r="BI545" s="346"/>
      <c r="BJ545" s="346"/>
      <c r="BK545" s="346"/>
      <c r="BL545" s="346"/>
      <c r="BM545" s="346"/>
      <c r="BN545" s="346"/>
      <c r="BO545" s="346"/>
      <c r="BP545" s="346"/>
      <c r="BQ545" s="346"/>
    </row>
    <row r="546" ht="15.75" customHeight="1">
      <c r="A546" s="346"/>
      <c r="B546" s="346"/>
      <c r="C546" s="346"/>
      <c r="D546" s="346"/>
      <c r="E546" s="346"/>
      <c r="F546" s="346"/>
      <c r="G546" s="346"/>
      <c r="H546" s="346"/>
      <c r="I546" s="346"/>
      <c r="J546" s="346"/>
      <c r="K546" s="346"/>
      <c r="L546" s="346"/>
      <c r="M546" s="346"/>
      <c r="N546" s="346"/>
      <c r="O546" s="346"/>
      <c r="P546" s="346"/>
      <c r="Q546" s="346"/>
      <c r="R546" s="346"/>
      <c r="S546" s="346"/>
      <c r="T546" s="346"/>
      <c r="U546" s="346"/>
      <c r="V546" s="346"/>
      <c r="W546" s="346"/>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c r="AS546" s="346"/>
      <c r="AT546" s="346"/>
      <c r="AU546" s="346"/>
      <c r="AV546" s="346"/>
      <c r="AW546" s="346"/>
      <c r="AX546" s="346"/>
      <c r="AY546" s="346"/>
      <c r="AZ546" s="346"/>
      <c r="BA546" s="346"/>
      <c r="BB546" s="346"/>
      <c r="BC546" s="346"/>
      <c r="BD546" s="346"/>
      <c r="BE546" s="346"/>
      <c r="BF546" s="346"/>
      <c r="BG546" s="346"/>
      <c r="BH546" s="346"/>
      <c r="BI546" s="346"/>
      <c r="BJ546" s="346"/>
      <c r="BK546" s="346"/>
      <c r="BL546" s="346"/>
      <c r="BM546" s="346"/>
      <c r="BN546" s="346"/>
      <c r="BO546" s="346"/>
      <c r="BP546" s="346"/>
      <c r="BQ546" s="346"/>
    </row>
    <row r="547" ht="15.75" customHeight="1">
      <c r="A547" s="346"/>
      <c r="B547" s="346"/>
      <c r="C547" s="346"/>
      <c r="D547" s="346"/>
      <c r="E547" s="346"/>
      <c r="F547" s="346"/>
      <c r="G547" s="346"/>
      <c r="H547" s="346"/>
      <c r="I547" s="346"/>
      <c r="J547" s="346"/>
      <c r="K547" s="346"/>
      <c r="L547" s="346"/>
      <c r="M547" s="346"/>
      <c r="N547" s="346"/>
      <c r="O547" s="346"/>
      <c r="P547" s="346"/>
      <c r="Q547" s="346"/>
      <c r="R547" s="346"/>
      <c r="S547" s="346"/>
      <c r="T547" s="346"/>
      <c r="U547" s="346"/>
      <c r="V547" s="346"/>
      <c r="W547" s="346"/>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c r="AS547" s="346"/>
      <c r="AT547" s="346"/>
      <c r="AU547" s="346"/>
      <c r="AV547" s="346"/>
      <c r="AW547" s="346"/>
      <c r="AX547" s="346"/>
      <c r="AY547" s="346"/>
      <c r="AZ547" s="346"/>
      <c r="BA547" s="346"/>
      <c r="BB547" s="346"/>
      <c r="BC547" s="346"/>
      <c r="BD547" s="346"/>
      <c r="BE547" s="346"/>
      <c r="BF547" s="346"/>
      <c r="BG547" s="346"/>
      <c r="BH547" s="346"/>
      <c r="BI547" s="346"/>
      <c r="BJ547" s="346"/>
      <c r="BK547" s="346"/>
      <c r="BL547" s="346"/>
      <c r="BM547" s="346"/>
      <c r="BN547" s="346"/>
      <c r="BO547" s="346"/>
      <c r="BP547" s="346"/>
      <c r="BQ547" s="346"/>
    </row>
    <row r="548" ht="15.75" customHeight="1">
      <c r="A548" s="346"/>
      <c r="B548" s="346"/>
      <c r="C548" s="346"/>
      <c r="D548" s="346"/>
      <c r="E548" s="346"/>
      <c r="F548" s="346"/>
      <c r="G548" s="346"/>
      <c r="H548" s="346"/>
      <c r="I548" s="346"/>
      <c r="J548" s="346"/>
      <c r="K548" s="346"/>
      <c r="L548" s="346"/>
      <c r="M548" s="346"/>
      <c r="N548" s="346"/>
      <c r="O548" s="346"/>
      <c r="P548" s="346"/>
      <c r="Q548" s="346"/>
      <c r="R548" s="346"/>
      <c r="S548" s="346"/>
      <c r="T548" s="346"/>
      <c r="U548" s="346"/>
      <c r="V548" s="346"/>
      <c r="W548" s="346"/>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c r="AS548" s="346"/>
      <c r="AT548" s="346"/>
      <c r="AU548" s="346"/>
      <c r="AV548" s="346"/>
      <c r="AW548" s="346"/>
      <c r="AX548" s="346"/>
      <c r="AY548" s="346"/>
      <c r="AZ548" s="346"/>
      <c r="BA548" s="346"/>
      <c r="BB548" s="346"/>
      <c r="BC548" s="346"/>
      <c r="BD548" s="346"/>
      <c r="BE548" s="346"/>
      <c r="BF548" s="346"/>
      <c r="BG548" s="346"/>
      <c r="BH548" s="346"/>
      <c r="BI548" s="346"/>
      <c r="BJ548" s="346"/>
      <c r="BK548" s="346"/>
      <c r="BL548" s="346"/>
      <c r="BM548" s="346"/>
      <c r="BN548" s="346"/>
      <c r="BO548" s="346"/>
      <c r="BP548" s="346"/>
      <c r="BQ548" s="346"/>
    </row>
    <row r="549" ht="15.75" customHeight="1">
      <c r="A549" s="346"/>
      <c r="B549" s="346"/>
      <c r="C549" s="346"/>
      <c r="D549" s="346"/>
      <c r="E549" s="346"/>
      <c r="F549" s="346"/>
      <c r="G549" s="346"/>
      <c r="H549" s="346"/>
      <c r="I549" s="346"/>
      <c r="J549" s="346"/>
      <c r="K549" s="346"/>
      <c r="L549" s="346"/>
      <c r="M549" s="346"/>
      <c r="N549" s="346"/>
      <c r="O549" s="346"/>
      <c r="P549" s="346"/>
      <c r="Q549" s="346"/>
      <c r="R549" s="346"/>
      <c r="S549" s="346"/>
      <c r="T549" s="346"/>
      <c r="U549" s="346"/>
      <c r="V549" s="346"/>
      <c r="W549" s="346"/>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c r="AS549" s="346"/>
      <c r="AT549" s="346"/>
      <c r="AU549" s="346"/>
      <c r="AV549" s="346"/>
      <c r="AW549" s="346"/>
      <c r="AX549" s="346"/>
      <c r="AY549" s="346"/>
      <c r="AZ549" s="346"/>
      <c r="BA549" s="346"/>
      <c r="BB549" s="346"/>
      <c r="BC549" s="346"/>
      <c r="BD549" s="346"/>
      <c r="BE549" s="346"/>
      <c r="BF549" s="346"/>
      <c r="BG549" s="346"/>
      <c r="BH549" s="346"/>
      <c r="BI549" s="346"/>
      <c r="BJ549" s="346"/>
      <c r="BK549" s="346"/>
      <c r="BL549" s="346"/>
      <c r="BM549" s="346"/>
      <c r="BN549" s="346"/>
      <c r="BO549" s="346"/>
      <c r="BP549" s="346"/>
      <c r="BQ549" s="346"/>
    </row>
    <row r="550" ht="15.75" customHeight="1">
      <c r="A550" s="346"/>
      <c r="B550" s="346"/>
      <c r="C550" s="346"/>
      <c r="D550" s="346"/>
      <c r="E550" s="346"/>
      <c r="F550" s="346"/>
      <c r="G550" s="346"/>
      <c r="H550" s="346"/>
      <c r="I550" s="346"/>
      <c r="J550" s="346"/>
      <c r="K550" s="346"/>
      <c r="L550" s="346"/>
      <c r="M550" s="346"/>
      <c r="N550" s="346"/>
      <c r="O550" s="346"/>
      <c r="P550" s="346"/>
      <c r="Q550" s="346"/>
      <c r="R550" s="346"/>
      <c r="S550" s="346"/>
      <c r="T550" s="346"/>
      <c r="U550" s="346"/>
      <c r="V550" s="346"/>
      <c r="W550" s="346"/>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c r="AS550" s="346"/>
      <c r="AT550" s="346"/>
      <c r="AU550" s="346"/>
      <c r="AV550" s="346"/>
      <c r="AW550" s="346"/>
      <c r="AX550" s="346"/>
      <c r="AY550" s="346"/>
      <c r="AZ550" s="346"/>
      <c r="BA550" s="346"/>
      <c r="BB550" s="346"/>
      <c r="BC550" s="346"/>
      <c r="BD550" s="346"/>
      <c r="BE550" s="346"/>
      <c r="BF550" s="346"/>
      <c r="BG550" s="346"/>
      <c r="BH550" s="346"/>
      <c r="BI550" s="346"/>
      <c r="BJ550" s="346"/>
      <c r="BK550" s="346"/>
      <c r="BL550" s="346"/>
      <c r="BM550" s="346"/>
      <c r="BN550" s="346"/>
      <c r="BO550" s="346"/>
      <c r="BP550" s="346"/>
      <c r="BQ550" s="346"/>
    </row>
    <row r="551" ht="15.75" customHeight="1">
      <c r="A551" s="346"/>
      <c r="B551" s="346"/>
      <c r="C551" s="346"/>
      <c r="D551" s="346"/>
      <c r="E551" s="346"/>
      <c r="F551" s="346"/>
      <c r="G551" s="346"/>
      <c r="H551" s="346"/>
      <c r="I551" s="346"/>
      <c r="J551" s="346"/>
      <c r="K551" s="346"/>
      <c r="L551" s="346"/>
      <c r="M551" s="346"/>
      <c r="N551" s="346"/>
      <c r="O551" s="346"/>
      <c r="P551" s="346"/>
      <c r="Q551" s="346"/>
      <c r="R551" s="346"/>
      <c r="S551" s="346"/>
      <c r="T551" s="346"/>
      <c r="U551" s="346"/>
      <c r="V551" s="346"/>
      <c r="W551" s="346"/>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c r="AS551" s="346"/>
      <c r="AT551" s="346"/>
      <c r="AU551" s="346"/>
      <c r="AV551" s="346"/>
      <c r="AW551" s="346"/>
      <c r="AX551" s="346"/>
      <c r="AY551" s="346"/>
      <c r="AZ551" s="346"/>
      <c r="BA551" s="346"/>
      <c r="BB551" s="346"/>
      <c r="BC551" s="346"/>
      <c r="BD551" s="346"/>
      <c r="BE551" s="346"/>
      <c r="BF551" s="346"/>
      <c r="BG551" s="346"/>
      <c r="BH551" s="346"/>
      <c r="BI551" s="346"/>
      <c r="BJ551" s="346"/>
      <c r="BK551" s="346"/>
      <c r="BL551" s="346"/>
      <c r="BM551" s="346"/>
      <c r="BN551" s="346"/>
      <c r="BO551" s="346"/>
      <c r="BP551" s="346"/>
      <c r="BQ551" s="346"/>
    </row>
    <row r="552" ht="15.75" customHeight="1">
      <c r="A552" s="346"/>
      <c r="B552" s="346"/>
      <c r="C552" s="346"/>
      <c r="D552" s="346"/>
      <c r="E552" s="346"/>
      <c r="F552" s="346"/>
      <c r="G552" s="346"/>
      <c r="H552" s="346"/>
      <c r="I552" s="346"/>
      <c r="J552" s="346"/>
      <c r="K552" s="346"/>
      <c r="L552" s="346"/>
      <c r="M552" s="346"/>
      <c r="N552" s="346"/>
      <c r="O552" s="346"/>
      <c r="P552" s="346"/>
      <c r="Q552" s="346"/>
      <c r="R552" s="346"/>
      <c r="S552" s="346"/>
      <c r="T552" s="346"/>
      <c r="U552" s="346"/>
      <c r="V552" s="346"/>
      <c r="W552" s="346"/>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c r="AS552" s="346"/>
      <c r="AT552" s="346"/>
      <c r="AU552" s="346"/>
      <c r="AV552" s="346"/>
      <c r="AW552" s="346"/>
      <c r="AX552" s="346"/>
      <c r="AY552" s="346"/>
      <c r="AZ552" s="346"/>
      <c r="BA552" s="346"/>
      <c r="BB552" s="346"/>
      <c r="BC552" s="346"/>
      <c r="BD552" s="346"/>
      <c r="BE552" s="346"/>
      <c r="BF552" s="346"/>
      <c r="BG552" s="346"/>
      <c r="BH552" s="346"/>
      <c r="BI552" s="346"/>
      <c r="BJ552" s="346"/>
      <c r="BK552" s="346"/>
      <c r="BL552" s="346"/>
      <c r="BM552" s="346"/>
      <c r="BN552" s="346"/>
      <c r="BO552" s="346"/>
      <c r="BP552" s="346"/>
      <c r="BQ552" s="346"/>
    </row>
    <row r="553" ht="15.75" customHeight="1">
      <c r="A553" s="346"/>
      <c r="B553" s="346"/>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c r="AS553" s="346"/>
      <c r="AT553" s="346"/>
      <c r="AU553" s="346"/>
      <c r="AV553" s="346"/>
      <c r="AW553" s="346"/>
      <c r="AX553" s="346"/>
      <c r="AY553" s="346"/>
      <c r="AZ553" s="346"/>
      <c r="BA553" s="346"/>
      <c r="BB553" s="346"/>
      <c r="BC553" s="346"/>
      <c r="BD553" s="346"/>
      <c r="BE553" s="346"/>
      <c r="BF553" s="346"/>
      <c r="BG553" s="346"/>
      <c r="BH553" s="346"/>
      <c r="BI553" s="346"/>
      <c r="BJ553" s="346"/>
      <c r="BK553" s="346"/>
      <c r="BL553" s="346"/>
      <c r="BM553" s="346"/>
      <c r="BN553" s="346"/>
      <c r="BO553" s="346"/>
      <c r="BP553" s="346"/>
      <c r="BQ553" s="346"/>
    </row>
    <row r="554" ht="15.75" customHeight="1">
      <c r="A554" s="346"/>
      <c r="B554" s="346"/>
      <c r="C554" s="346"/>
      <c r="D554" s="346"/>
      <c r="E554" s="346"/>
      <c r="F554" s="346"/>
      <c r="G554" s="346"/>
      <c r="H554" s="346"/>
      <c r="I554" s="346"/>
      <c r="J554" s="346"/>
      <c r="K554" s="346"/>
      <c r="L554" s="346"/>
      <c r="M554" s="346"/>
      <c r="N554" s="346"/>
      <c r="O554" s="346"/>
      <c r="P554" s="346"/>
      <c r="Q554" s="346"/>
      <c r="R554" s="346"/>
      <c r="S554" s="346"/>
      <c r="T554" s="346"/>
      <c r="U554" s="346"/>
      <c r="V554" s="346"/>
      <c r="W554" s="346"/>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c r="AS554" s="346"/>
      <c r="AT554" s="346"/>
      <c r="AU554" s="346"/>
      <c r="AV554" s="346"/>
      <c r="AW554" s="346"/>
      <c r="AX554" s="346"/>
      <c r="AY554" s="346"/>
      <c r="AZ554" s="346"/>
      <c r="BA554" s="346"/>
      <c r="BB554" s="346"/>
      <c r="BC554" s="346"/>
      <c r="BD554" s="346"/>
      <c r="BE554" s="346"/>
      <c r="BF554" s="346"/>
      <c r="BG554" s="346"/>
      <c r="BH554" s="346"/>
      <c r="BI554" s="346"/>
      <c r="BJ554" s="346"/>
      <c r="BK554" s="346"/>
      <c r="BL554" s="346"/>
      <c r="BM554" s="346"/>
      <c r="BN554" s="346"/>
      <c r="BO554" s="346"/>
      <c r="BP554" s="346"/>
      <c r="BQ554" s="346"/>
    </row>
    <row r="555" ht="15.75" customHeight="1">
      <c r="A555" s="346"/>
      <c r="B555" s="346"/>
      <c r="C555" s="346"/>
      <c r="D555" s="346"/>
      <c r="E555" s="346"/>
      <c r="F555" s="346"/>
      <c r="G555" s="346"/>
      <c r="H555" s="346"/>
      <c r="I555" s="346"/>
      <c r="J555" s="346"/>
      <c r="K555" s="346"/>
      <c r="L555" s="346"/>
      <c r="M555" s="346"/>
      <c r="N555" s="346"/>
      <c r="O555" s="346"/>
      <c r="P555" s="346"/>
      <c r="Q555" s="346"/>
      <c r="R555" s="346"/>
      <c r="S555" s="346"/>
      <c r="T555" s="346"/>
      <c r="U555" s="346"/>
      <c r="V555" s="346"/>
      <c r="W555" s="346"/>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c r="AS555" s="346"/>
      <c r="AT555" s="346"/>
      <c r="AU555" s="346"/>
      <c r="AV555" s="346"/>
      <c r="AW555" s="346"/>
      <c r="AX555" s="346"/>
      <c r="AY555" s="346"/>
      <c r="AZ555" s="346"/>
      <c r="BA555" s="346"/>
      <c r="BB555" s="346"/>
      <c r="BC555" s="346"/>
      <c r="BD555" s="346"/>
      <c r="BE555" s="346"/>
      <c r="BF555" s="346"/>
      <c r="BG555" s="346"/>
      <c r="BH555" s="346"/>
      <c r="BI555" s="346"/>
      <c r="BJ555" s="346"/>
      <c r="BK555" s="346"/>
      <c r="BL555" s="346"/>
      <c r="BM555" s="346"/>
      <c r="BN555" s="346"/>
      <c r="BO555" s="346"/>
      <c r="BP555" s="346"/>
      <c r="BQ555" s="346"/>
    </row>
    <row r="556" ht="15.75" customHeight="1">
      <c r="A556" s="346"/>
      <c r="B556" s="346"/>
      <c r="C556" s="346"/>
      <c r="D556" s="346"/>
      <c r="E556" s="346"/>
      <c r="F556" s="346"/>
      <c r="G556" s="346"/>
      <c r="H556" s="346"/>
      <c r="I556" s="346"/>
      <c r="J556" s="346"/>
      <c r="K556" s="346"/>
      <c r="L556" s="346"/>
      <c r="M556" s="346"/>
      <c r="N556" s="346"/>
      <c r="O556" s="346"/>
      <c r="P556" s="346"/>
      <c r="Q556" s="346"/>
      <c r="R556" s="346"/>
      <c r="S556" s="346"/>
      <c r="T556" s="346"/>
      <c r="U556" s="346"/>
      <c r="V556" s="346"/>
      <c r="W556" s="346"/>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c r="AS556" s="346"/>
      <c r="AT556" s="346"/>
      <c r="AU556" s="346"/>
      <c r="AV556" s="346"/>
      <c r="AW556" s="346"/>
      <c r="AX556" s="346"/>
      <c r="AY556" s="346"/>
      <c r="AZ556" s="346"/>
      <c r="BA556" s="346"/>
      <c r="BB556" s="346"/>
      <c r="BC556" s="346"/>
      <c r="BD556" s="346"/>
      <c r="BE556" s="346"/>
      <c r="BF556" s="346"/>
      <c r="BG556" s="346"/>
      <c r="BH556" s="346"/>
      <c r="BI556" s="346"/>
      <c r="BJ556" s="346"/>
      <c r="BK556" s="346"/>
      <c r="BL556" s="346"/>
      <c r="BM556" s="346"/>
      <c r="BN556" s="346"/>
      <c r="BO556" s="346"/>
      <c r="BP556" s="346"/>
      <c r="BQ556" s="346"/>
    </row>
    <row r="557" ht="15.75" customHeight="1">
      <c r="A557" s="346"/>
      <c r="B557" s="346"/>
      <c r="C557" s="346"/>
      <c r="D557" s="346"/>
      <c r="E557" s="346"/>
      <c r="F557" s="346"/>
      <c r="G557" s="346"/>
      <c r="H557" s="346"/>
      <c r="I557" s="346"/>
      <c r="J557" s="346"/>
      <c r="K557" s="346"/>
      <c r="L557" s="346"/>
      <c r="M557" s="346"/>
      <c r="N557" s="346"/>
      <c r="O557" s="346"/>
      <c r="P557" s="346"/>
      <c r="Q557" s="346"/>
      <c r="R557" s="346"/>
      <c r="S557" s="346"/>
      <c r="T557" s="346"/>
      <c r="U557" s="346"/>
      <c r="V557" s="346"/>
      <c r="W557" s="346"/>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c r="AS557" s="346"/>
      <c r="AT557" s="346"/>
      <c r="AU557" s="346"/>
      <c r="AV557" s="346"/>
      <c r="AW557" s="346"/>
      <c r="AX557" s="346"/>
      <c r="AY557" s="346"/>
      <c r="AZ557" s="346"/>
      <c r="BA557" s="346"/>
      <c r="BB557" s="346"/>
      <c r="BC557" s="346"/>
      <c r="BD557" s="346"/>
      <c r="BE557" s="346"/>
      <c r="BF557" s="346"/>
      <c r="BG557" s="346"/>
      <c r="BH557" s="346"/>
      <c r="BI557" s="346"/>
      <c r="BJ557" s="346"/>
      <c r="BK557" s="346"/>
      <c r="BL557" s="346"/>
      <c r="BM557" s="346"/>
      <c r="BN557" s="346"/>
      <c r="BO557" s="346"/>
      <c r="BP557" s="346"/>
      <c r="BQ557" s="346"/>
    </row>
    <row r="558" ht="15.75" customHeight="1">
      <c r="A558" s="346"/>
      <c r="B558" s="346"/>
      <c r="C558" s="346"/>
      <c r="D558" s="346"/>
      <c r="E558" s="346"/>
      <c r="F558" s="346"/>
      <c r="G558" s="346"/>
      <c r="H558" s="346"/>
      <c r="I558" s="346"/>
      <c r="J558" s="346"/>
      <c r="K558" s="346"/>
      <c r="L558" s="346"/>
      <c r="M558" s="346"/>
      <c r="N558" s="346"/>
      <c r="O558" s="346"/>
      <c r="P558" s="346"/>
      <c r="Q558" s="346"/>
      <c r="R558" s="346"/>
      <c r="S558" s="346"/>
      <c r="T558" s="346"/>
      <c r="U558" s="346"/>
      <c r="V558" s="346"/>
      <c r="W558" s="346"/>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c r="AS558" s="346"/>
      <c r="AT558" s="346"/>
      <c r="AU558" s="346"/>
      <c r="AV558" s="346"/>
      <c r="AW558" s="346"/>
      <c r="AX558" s="346"/>
      <c r="AY558" s="346"/>
      <c r="AZ558" s="346"/>
      <c r="BA558" s="346"/>
      <c r="BB558" s="346"/>
      <c r="BC558" s="346"/>
      <c r="BD558" s="346"/>
      <c r="BE558" s="346"/>
      <c r="BF558" s="346"/>
      <c r="BG558" s="346"/>
      <c r="BH558" s="346"/>
      <c r="BI558" s="346"/>
      <c r="BJ558" s="346"/>
      <c r="BK558" s="346"/>
      <c r="BL558" s="346"/>
      <c r="BM558" s="346"/>
      <c r="BN558" s="346"/>
      <c r="BO558" s="346"/>
      <c r="BP558" s="346"/>
      <c r="BQ558" s="346"/>
    </row>
    <row r="559" ht="15.75" customHeight="1">
      <c r="A559" s="346"/>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c r="AS559" s="346"/>
      <c r="AT559" s="346"/>
      <c r="AU559" s="346"/>
      <c r="AV559" s="346"/>
      <c r="AW559" s="346"/>
      <c r="AX559" s="346"/>
      <c r="AY559" s="346"/>
      <c r="AZ559" s="346"/>
      <c r="BA559" s="346"/>
      <c r="BB559" s="346"/>
      <c r="BC559" s="346"/>
      <c r="BD559" s="346"/>
      <c r="BE559" s="346"/>
      <c r="BF559" s="346"/>
      <c r="BG559" s="346"/>
      <c r="BH559" s="346"/>
      <c r="BI559" s="346"/>
      <c r="BJ559" s="346"/>
      <c r="BK559" s="346"/>
      <c r="BL559" s="346"/>
      <c r="BM559" s="346"/>
      <c r="BN559" s="346"/>
      <c r="BO559" s="346"/>
      <c r="BP559" s="346"/>
      <c r="BQ559" s="346"/>
    </row>
    <row r="560" ht="15.75" customHeight="1">
      <c r="A560" s="346"/>
      <c r="B560" s="346"/>
      <c r="C560" s="346"/>
      <c r="D560" s="346"/>
      <c r="E560" s="346"/>
      <c r="F560" s="346"/>
      <c r="G560" s="346"/>
      <c r="H560" s="346"/>
      <c r="I560" s="346"/>
      <c r="J560" s="346"/>
      <c r="K560" s="346"/>
      <c r="L560" s="346"/>
      <c r="M560" s="346"/>
      <c r="N560" s="346"/>
      <c r="O560" s="346"/>
      <c r="P560" s="346"/>
      <c r="Q560" s="346"/>
      <c r="R560" s="346"/>
      <c r="S560" s="346"/>
      <c r="T560" s="346"/>
      <c r="U560" s="346"/>
      <c r="V560" s="346"/>
      <c r="W560" s="346"/>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c r="AS560" s="346"/>
      <c r="AT560" s="346"/>
      <c r="AU560" s="346"/>
      <c r="AV560" s="346"/>
      <c r="AW560" s="346"/>
      <c r="AX560" s="346"/>
      <c r="AY560" s="346"/>
      <c r="AZ560" s="346"/>
      <c r="BA560" s="346"/>
      <c r="BB560" s="346"/>
      <c r="BC560" s="346"/>
      <c r="BD560" s="346"/>
      <c r="BE560" s="346"/>
      <c r="BF560" s="346"/>
      <c r="BG560" s="346"/>
      <c r="BH560" s="346"/>
      <c r="BI560" s="346"/>
      <c r="BJ560" s="346"/>
      <c r="BK560" s="346"/>
      <c r="BL560" s="346"/>
      <c r="BM560" s="346"/>
      <c r="BN560" s="346"/>
      <c r="BO560" s="346"/>
      <c r="BP560" s="346"/>
      <c r="BQ560" s="346"/>
    </row>
    <row r="561" ht="15.75" customHeight="1">
      <c r="A561" s="346"/>
      <c r="B561" s="346"/>
      <c r="C561" s="346"/>
      <c r="D561" s="346"/>
      <c r="E561" s="346"/>
      <c r="F561" s="346"/>
      <c r="G561" s="346"/>
      <c r="H561" s="346"/>
      <c r="I561" s="346"/>
      <c r="J561" s="346"/>
      <c r="K561" s="346"/>
      <c r="L561" s="346"/>
      <c r="M561" s="346"/>
      <c r="N561" s="346"/>
      <c r="O561" s="346"/>
      <c r="P561" s="346"/>
      <c r="Q561" s="346"/>
      <c r="R561" s="346"/>
      <c r="S561" s="346"/>
      <c r="T561" s="346"/>
      <c r="U561" s="346"/>
      <c r="V561" s="346"/>
      <c r="W561" s="346"/>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c r="AS561" s="346"/>
      <c r="AT561" s="346"/>
      <c r="AU561" s="346"/>
      <c r="AV561" s="346"/>
      <c r="AW561" s="346"/>
      <c r="AX561" s="346"/>
      <c r="AY561" s="346"/>
      <c r="AZ561" s="346"/>
      <c r="BA561" s="346"/>
      <c r="BB561" s="346"/>
      <c r="BC561" s="346"/>
      <c r="BD561" s="346"/>
      <c r="BE561" s="346"/>
      <c r="BF561" s="346"/>
      <c r="BG561" s="346"/>
      <c r="BH561" s="346"/>
      <c r="BI561" s="346"/>
      <c r="BJ561" s="346"/>
      <c r="BK561" s="346"/>
      <c r="BL561" s="346"/>
      <c r="BM561" s="346"/>
      <c r="BN561" s="346"/>
      <c r="BO561" s="346"/>
      <c r="BP561" s="346"/>
      <c r="BQ561" s="346"/>
    </row>
    <row r="562" ht="15.75" customHeight="1">
      <c r="A562" s="346"/>
      <c r="B562" s="346"/>
      <c r="C562" s="346"/>
      <c r="D562" s="346"/>
      <c r="E562" s="346"/>
      <c r="F562" s="346"/>
      <c r="G562" s="346"/>
      <c r="H562" s="346"/>
      <c r="I562" s="346"/>
      <c r="J562" s="346"/>
      <c r="K562" s="346"/>
      <c r="L562" s="346"/>
      <c r="M562" s="346"/>
      <c r="N562" s="346"/>
      <c r="O562" s="346"/>
      <c r="P562" s="346"/>
      <c r="Q562" s="346"/>
      <c r="R562" s="346"/>
      <c r="S562" s="346"/>
      <c r="T562" s="346"/>
      <c r="U562" s="346"/>
      <c r="V562" s="346"/>
      <c r="W562" s="346"/>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c r="AS562" s="346"/>
      <c r="AT562" s="346"/>
      <c r="AU562" s="346"/>
      <c r="AV562" s="346"/>
      <c r="AW562" s="346"/>
      <c r="AX562" s="346"/>
      <c r="AY562" s="346"/>
      <c r="AZ562" s="346"/>
      <c r="BA562" s="346"/>
      <c r="BB562" s="346"/>
      <c r="BC562" s="346"/>
      <c r="BD562" s="346"/>
      <c r="BE562" s="346"/>
      <c r="BF562" s="346"/>
      <c r="BG562" s="346"/>
      <c r="BH562" s="346"/>
      <c r="BI562" s="346"/>
      <c r="BJ562" s="346"/>
      <c r="BK562" s="346"/>
      <c r="BL562" s="346"/>
      <c r="BM562" s="346"/>
      <c r="BN562" s="346"/>
      <c r="BO562" s="346"/>
      <c r="BP562" s="346"/>
      <c r="BQ562" s="346"/>
    </row>
    <row r="563" ht="15.75" customHeight="1">
      <c r="A563" s="346"/>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c r="AS563" s="346"/>
      <c r="AT563" s="346"/>
      <c r="AU563" s="346"/>
      <c r="AV563" s="346"/>
      <c r="AW563" s="346"/>
      <c r="AX563" s="346"/>
      <c r="AY563" s="346"/>
      <c r="AZ563" s="346"/>
      <c r="BA563" s="346"/>
      <c r="BB563" s="346"/>
      <c r="BC563" s="346"/>
      <c r="BD563" s="346"/>
      <c r="BE563" s="346"/>
      <c r="BF563" s="346"/>
      <c r="BG563" s="346"/>
      <c r="BH563" s="346"/>
      <c r="BI563" s="346"/>
      <c r="BJ563" s="346"/>
      <c r="BK563" s="346"/>
      <c r="BL563" s="346"/>
      <c r="BM563" s="346"/>
      <c r="BN563" s="346"/>
      <c r="BO563" s="346"/>
      <c r="BP563" s="346"/>
      <c r="BQ563" s="346"/>
    </row>
    <row r="564" ht="15.75" customHeight="1">
      <c r="A564" s="346"/>
      <c r="B564" s="346"/>
      <c r="C564" s="346"/>
      <c r="D564" s="346"/>
      <c r="E564" s="346"/>
      <c r="F564" s="346"/>
      <c r="G564" s="346"/>
      <c r="H564" s="346"/>
      <c r="I564" s="346"/>
      <c r="J564" s="346"/>
      <c r="K564" s="346"/>
      <c r="L564" s="346"/>
      <c r="M564" s="346"/>
      <c r="N564" s="346"/>
      <c r="O564" s="346"/>
      <c r="P564" s="346"/>
      <c r="Q564" s="346"/>
      <c r="R564" s="346"/>
      <c r="S564" s="346"/>
      <c r="T564" s="346"/>
      <c r="U564" s="346"/>
      <c r="V564" s="346"/>
      <c r="W564" s="346"/>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c r="AS564" s="346"/>
      <c r="AT564" s="346"/>
      <c r="AU564" s="346"/>
      <c r="AV564" s="346"/>
      <c r="AW564" s="346"/>
      <c r="AX564" s="346"/>
      <c r="AY564" s="346"/>
      <c r="AZ564" s="346"/>
      <c r="BA564" s="346"/>
      <c r="BB564" s="346"/>
      <c r="BC564" s="346"/>
      <c r="BD564" s="346"/>
      <c r="BE564" s="346"/>
      <c r="BF564" s="346"/>
      <c r="BG564" s="346"/>
      <c r="BH564" s="346"/>
      <c r="BI564" s="346"/>
      <c r="BJ564" s="346"/>
      <c r="BK564" s="346"/>
      <c r="BL564" s="346"/>
      <c r="BM564" s="346"/>
      <c r="BN564" s="346"/>
      <c r="BO564" s="346"/>
      <c r="BP564" s="346"/>
      <c r="BQ564" s="346"/>
    </row>
    <row r="565" ht="15.75" customHeight="1">
      <c r="A565" s="346"/>
      <c r="B565" s="346"/>
      <c r="C565" s="346"/>
      <c r="D565" s="346"/>
      <c r="E565" s="346"/>
      <c r="F565" s="346"/>
      <c r="G565" s="346"/>
      <c r="H565" s="346"/>
      <c r="I565" s="346"/>
      <c r="J565" s="346"/>
      <c r="K565" s="346"/>
      <c r="L565" s="346"/>
      <c r="M565" s="346"/>
      <c r="N565" s="346"/>
      <c r="O565" s="346"/>
      <c r="P565" s="346"/>
      <c r="Q565" s="346"/>
      <c r="R565" s="346"/>
      <c r="S565" s="346"/>
      <c r="T565" s="346"/>
      <c r="U565" s="346"/>
      <c r="V565" s="346"/>
      <c r="W565" s="346"/>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c r="AS565" s="346"/>
      <c r="AT565" s="346"/>
      <c r="AU565" s="346"/>
      <c r="AV565" s="346"/>
      <c r="AW565" s="346"/>
      <c r="AX565" s="346"/>
      <c r="AY565" s="346"/>
      <c r="AZ565" s="346"/>
      <c r="BA565" s="346"/>
      <c r="BB565" s="346"/>
      <c r="BC565" s="346"/>
      <c r="BD565" s="346"/>
      <c r="BE565" s="346"/>
      <c r="BF565" s="346"/>
      <c r="BG565" s="346"/>
      <c r="BH565" s="346"/>
      <c r="BI565" s="346"/>
      <c r="BJ565" s="346"/>
      <c r="BK565" s="346"/>
      <c r="BL565" s="346"/>
      <c r="BM565" s="346"/>
      <c r="BN565" s="346"/>
      <c r="BO565" s="346"/>
      <c r="BP565" s="346"/>
      <c r="BQ565" s="346"/>
    </row>
    <row r="566" ht="15.75" customHeight="1">
      <c r="A566" s="346"/>
      <c r="B566" s="346"/>
      <c r="C566" s="346"/>
      <c r="D566" s="346"/>
      <c r="E566" s="346"/>
      <c r="F566" s="346"/>
      <c r="G566" s="346"/>
      <c r="H566" s="346"/>
      <c r="I566" s="346"/>
      <c r="J566" s="346"/>
      <c r="K566" s="346"/>
      <c r="L566" s="346"/>
      <c r="M566" s="346"/>
      <c r="N566" s="346"/>
      <c r="O566" s="346"/>
      <c r="P566" s="346"/>
      <c r="Q566" s="346"/>
      <c r="R566" s="346"/>
      <c r="S566" s="346"/>
      <c r="T566" s="346"/>
      <c r="U566" s="346"/>
      <c r="V566" s="346"/>
      <c r="W566" s="346"/>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c r="AS566" s="346"/>
      <c r="AT566" s="346"/>
      <c r="AU566" s="346"/>
      <c r="AV566" s="346"/>
      <c r="AW566" s="346"/>
      <c r="AX566" s="346"/>
      <c r="AY566" s="346"/>
      <c r="AZ566" s="346"/>
      <c r="BA566" s="346"/>
      <c r="BB566" s="346"/>
      <c r="BC566" s="346"/>
      <c r="BD566" s="346"/>
      <c r="BE566" s="346"/>
      <c r="BF566" s="346"/>
      <c r="BG566" s="346"/>
      <c r="BH566" s="346"/>
      <c r="BI566" s="346"/>
      <c r="BJ566" s="346"/>
      <c r="BK566" s="346"/>
      <c r="BL566" s="346"/>
      <c r="BM566" s="346"/>
      <c r="BN566" s="346"/>
      <c r="BO566" s="346"/>
      <c r="BP566" s="346"/>
      <c r="BQ566" s="346"/>
    </row>
    <row r="567" ht="15.75" customHeight="1">
      <c r="A567" s="346"/>
      <c r="B567" s="346"/>
      <c r="C567" s="346"/>
      <c r="D567" s="346"/>
      <c r="E567" s="346"/>
      <c r="F567" s="346"/>
      <c r="G567" s="346"/>
      <c r="H567" s="346"/>
      <c r="I567" s="346"/>
      <c r="J567" s="346"/>
      <c r="K567" s="346"/>
      <c r="L567" s="346"/>
      <c r="M567" s="346"/>
      <c r="N567" s="346"/>
      <c r="O567" s="346"/>
      <c r="P567" s="346"/>
      <c r="Q567" s="346"/>
      <c r="R567" s="346"/>
      <c r="S567" s="346"/>
      <c r="T567" s="346"/>
      <c r="U567" s="346"/>
      <c r="V567" s="346"/>
      <c r="W567" s="346"/>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c r="AS567" s="346"/>
      <c r="AT567" s="346"/>
      <c r="AU567" s="346"/>
      <c r="AV567" s="346"/>
      <c r="AW567" s="346"/>
      <c r="AX567" s="346"/>
      <c r="AY567" s="346"/>
      <c r="AZ567" s="346"/>
      <c r="BA567" s="346"/>
      <c r="BB567" s="346"/>
      <c r="BC567" s="346"/>
      <c r="BD567" s="346"/>
      <c r="BE567" s="346"/>
      <c r="BF567" s="346"/>
      <c r="BG567" s="346"/>
      <c r="BH567" s="346"/>
      <c r="BI567" s="346"/>
      <c r="BJ567" s="346"/>
      <c r="BK567" s="346"/>
      <c r="BL567" s="346"/>
      <c r="BM567" s="346"/>
      <c r="BN567" s="346"/>
      <c r="BO567" s="346"/>
      <c r="BP567" s="346"/>
      <c r="BQ567" s="346"/>
    </row>
    <row r="568" ht="15.75" customHeight="1">
      <c r="A568" s="346"/>
      <c r="B568" s="346"/>
      <c r="C568" s="346"/>
      <c r="D568" s="346"/>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c r="AS568" s="346"/>
      <c r="AT568" s="346"/>
      <c r="AU568" s="346"/>
      <c r="AV568" s="346"/>
      <c r="AW568" s="346"/>
      <c r="AX568" s="346"/>
      <c r="AY568" s="346"/>
      <c r="AZ568" s="346"/>
      <c r="BA568" s="346"/>
      <c r="BB568" s="346"/>
      <c r="BC568" s="346"/>
      <c r="BD568" s="346"/>
      <c r="BE568" s="346"/>
      <c r="BF568" s="346"/>
      <c r="BG568" s="346"/>
      <c r="BH568" s="346"/>
      <c r="BI568" s="346"/>
      <c r="BJ568" s="346"/>
      <c r="BK568" s="346"/>
      <c r="BL568" s="346"/>
      <c r="BM568" s="346"/>
      <c r="BN568" s="346"/>
      <c r="BO568" s="346"/>
      <c r="BP568" s="346"/>
      <c r="BQ568" s="346"/>
    </row>
    <row r="569" ht="15.75" customHeight="1">
      <c r="A569" s="346"/>
      <c r="B569" s="346"/>
      <c r="C569" s="346"/>
      <c r="D569" s="346"/>
      <c r="E569" s="346"/>
      <c r="F569" s="346"/>
      <c r="G569" s="346"/>
      <c r="H569" s="346"/>
      <c r="I569" s="346"/>
      <c r="J569" s="346"/>
      <c r="K569" s="346"/>
      <c r="L569" s="346"/>
      <c r="M569" s="346"/>
      <c r="N569" s="346"/>
      <c r="O569" s="346"/>
      <c r="P569" s="346"/>
      <c r="Q569" s="346"/>
      <c r="R569" s="346"/>
      <c r="S569" s="346"/>
      <c r="T569" s="346"/>
      <c r="U569" s="346"/>
      <c r="V569" s="346"/>
      <c r="W569" s="346"/>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c r="AS569" s="346"/>
      <c r="AT569" s="346"/>
      <c r="AU569" s="346"/>
      <c r="AV569" s="346"/>
      <c r="AW569" s="346"/>
      <c r="AX569" s="346"/>
      <c r="AY569" s="346"/>
      <c r="AZ569" s="346"/>
      <c r="BA569" s="346"/>
      <c r="BB569" s="346"/>
      <c r="BC569" s="346"/>
      <c r="BD569" s="346"/>
      <c r="BE569" s="346"/>
      <c r="BF569" s="346"/>
      <c r="BG569" s="346"/>
      <c r="BH569" s="346"/>
      <c r="BI569" s="346"/>
      <c r="BJ569" s="346"/>
      <c r="BK569" s="346"/>
      <c r="BL569" s="346"/>
      <c r="BM569" s="346"/>
      <c r="BN569" s="346"/>
      <c r="BO569" s="346"/>
      <c r="BP569" s="346"/>
      <c r="BQ569" s="346"/>
    </row>
    <row r="570" ht="15.75" customHeight="1">
      <c r="A570" s="346"/>
      <c r="B570" s="346"/>
      <c r="C570" s="346"/>
      <c r="D570" s="346"/>
      <c r="E570" s="346"/>
      <c r="F570" s="346"/>
      <c r="G570" s="346"/>
      <c r="H570" s="346"/>
      <c r="I570" s="346"/>
      <c r="J570" s="346"/>
      <c r="K570" s="346"/>
      <c r="L570" s="346"/>
      <c r="M570" s="346"/>
      <c r="N570" s="346"/>
      <c r="O570" s="346"/>
      <c r="P570" s="346"/>
      <c r="Q570" s="346"/>
      <c r="R570" s="346"/>
      <c r="S570" s="346"/>
      <c r="T570" s="346"/>
      <c r="U570" s="346"/>
      <c r="V570" s="346"/>
      <c r="W570" s="346"/>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c r="AS570" s="346"/>
      <c r="AT570" s="346"/>
      <c r="AU570" s="346"/>
      <c r="AV570" s="346"/>
      <c r="AW570" s="346"/>
      <c r="AX570" s="346"/>
      <c r="AY570" s="346"/>
      <c r="AZ570" s="346"/>
      <c r="BA570" s="346"/>
      <c r="BB570" s="346"/>
      <c r="BC570" s="346"/>
      <c r="BD570" s="346"/>
      <c r="BE570" s="346"/>
      <c r="BF570" s="346"/>
      <c r="BG570" s="346"/>
      <c r="BH570" s="346"/>
      <c r="BI570" s="346"/>
      <c r="BJ570" s="346"/>
      <c r="BK570" s="346"/>
      <c r="BL570" s="346"/>
      <c r="BM570" s="346"/>
      <c r="BN570" s="346"/>
      <c r="BO570" s="346"/>
      <c r="BP570" s="346"/>
      <c r="BQ570" s="346"/>
    </row>
    <row r="571" ht="15.75" customHeight="1">
      <c r="A571" s="346"/>
      <c r="B571" s="346"/>
      <c r="C571" s="346"/>
      <c r="D571" s="346"/>
      <c r="E571" s="346"/>
      <c r="F571" s="346"/>
      <c r="G571" s="346"/>
      <c r="H571" s="346"/>
      <c r="I571" s="346"/>
      <c r="J571" s="346"/>
      <c r="K571" s="346"/>
      <c r="L571" s="346"/>
      <c r="M571" s="346"/>
      <c r="N571" s="346"/>
      <c r="O571" s="346"/>
      <c r="P571" s="346"/>
      <c r="Q571" s="346"/>
      <c r="R571" s="346"/>
      <c r="S571" s="346"/>
      <c r="T571" s="346"/>
      <c r="U571" s="346"/>
      <c r="V571" s="346"/>
      <c r="W571" s="346"/>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c r="AS571" s="346"/>
      <c r="AT571" s="346"/>
      <c r="AU571" s="346"/>
      <c r="AV571" s="346"/>
      <c r="AW571" s="346"/>
      <c r="AX571" s="346"/>
      <c r="AY571" s="346"/>
      <c r="AZ571" s="346"/>
      <c r="BA571" s="346"/>
      <c r="BB571" s="346"/>
      <c r="BC571" s="346"/>
      <c r="BD571" s="346"/>
      <c r="BE571" s="346"/>
      <c r="BF571" s="346"/>
      <c r="BG571" s="346"/>
      <c r="BH571" s="346"/>
      <c r="BI571" s="346"/>
      <c r="BJ571" s="346"/>
      <c r="BK571" s="346"/>
      <c r="BL571" s="346"/>
      <c r="BM571" s="346"/>
      <c r="BN571" s="346"/>
      <c r="BO571" s="346"/>
      <c r="BP571" s="346"/>
      <c r="BQ571" s="346"/>
    </row>
    <row r="572" ht="15.75" customHeight="1">
      <c r="A572" s="346"/>
      <c r="B572" s="346"/>
      <c r="C572" s="346"/>
      <c r="D572" s="346"/>
      <c r="E572" s="346"/>
      <c r="F572" s="346"/>
      <c r="G572" s="346"/>
      <c r="H572" s="346"/>
      <c r="I572" s="346"/>
      <c r="J572" s="346"/>
      <c r="K572" s="346"/>
      <c r="L572" s="346"/>
      <c r="M572" s="346"/>
      <c r="N572" s="346"/>
      <c r="O572" s="346"/>
      <c r="P572" s="346"/>
      <c r="Q572" s="346"/>
      <c r="R572" s="346"/>
      <c r="S572" s="346"/>
      <c r="T572" s="346"/>
      <c r="U572" s="346"/>
      <c r="V572" s="346"/>
      <c r="W572" s="346"/>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c r="AS572" s="346"/>
      <c r="AT572" s="346"/>
      <c r="AU572" s="346"/>
      <c r="AV572" s="346"/>
      <c r="AW572" s="346"/>
      <c r="AX572" s="346"/>
      <c r="AY572" s="346"/>
      <c r="AZ572" s="346"/>
      <c r="BA572" s="346"/>
      <c r="BB572" s="346"/>
      <c r="BC572" s="346"/>
      <c r="BD572" s="346"/>
      <c r="BE572" s="346"/>
      <c r="BF572" s="346"/>
      <c r="BG572" s="346"/>
      <c r="BH572" s="346"/>
      <c r="BI572" s="346"/>
      <c r="BJ572" s="346"/>
      <c r="BK572" s="346"/>
      <c r="BL572" s="346"/>
      <c r="BM572" s="346"/>
      <c r="BN572" s="346"/>
      <c r="BO572" s="346"/>
      <c r="BP572" s="346"/>
      <c r="BQ572" s="346"/>
    </row>
    <row r="573" ht="15.75" customHeight="1">
      <c r="A573" s="346"/>
      <c r="B573" s="346"/>
      <c r="C573" s="346"/>
      <c r="D573" s="346"/>
      <c r="E573" s="346"/>
      <c r="F573" s="346"/>
      <c r="G573" s="346"/>
      <c r="H573" s="346"/>
      <c r="I573" s="346"/>
      <c r="J573" s="346"/>
      <c r="K573" s="346"/>
      <c r="L573" s="346"/>
      <c r="M573" s="346"/>
      <c r="N573" s="346"/>
      <c r="O573" s="346"/>
      <c r="P573" s="346"/>
      <c r="Q573" s="346"/>
      <c r="R573" s="346"/>
      <c r="S573" s="346"/>
      <c r="T573" s="346"/>
      <c r="U573" s="346"/>
      <c r="V573" s="346"/>
      <c r="W573" s="346"/>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c r="AS573" s="346"/>
      <c r="AT573" s="346"/>
      <c r="AU573" s="346"/>
      <c r="AV573" s="346"/>
      <c r="AW573" s="346"/>
      <c r="AX573" s="346"/>
      <c r="AY573" s="346"/>
      <c r="AZ573" s="346"/>
      <c r="BA573" s="346"/>
      <c r="BB573" s="346"/>
      <c r="BC573" s="346"/>
      <c r="BD573" s="346"/>
      <c r="BE573" s="346"/>
      <c r="BF573" s="346"/>
      <c r="BG573" s="346"/>
      <c r="BH573" s="346"/>
      <c r="BI573" s="346"/>
      <c r="BJ573" s="346"/>
      <c r="BK573" s="346"/>
      <c r="BL573" s="346"/>
      <c r="BM573" s="346"/>
      <c r="BN573" s="346"/>
      <c r="BO573" s="346"/>
      <c r="BP573" s="346"/>
      <c r="BQ573" s="346"/>
    </row>
    <row r="574" ht="15.75" customHeight="1">
      <c r="A574" s="346"/>
      <c r="B574" s="346"/>
      <c r="C574" s="346"/>
      <c r="D574" s="346"/>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c r="AS574" s="346"/>
      <c r="AT574" s="346"/>
      <c r="AU574" s="346"/>
      <c r="AV574" s="346"/>
      <c r="AW574" s="346"/>
      <c r="AX574" s="346"/>
      <c r="AY574" s="346"/>
      <c r="AZ574" s="346"/>
      <c r="BA574" s="346"/>
      <c r="BB574" s="346"/>
      <c r="BC574" s="346"/>
      <c r="BD574" s="346"/>
      <c r="BE574" s="346"/>
      <c r="BF574" s="346"/>
      <c r="BG574" s="346"/>
      <c r="BH574" s="346"/>
      <c r="BI574" s="346"/>
      <c r="BJ574" s="346"/>
      <c r="BK574" s="346"/>
      <c r="BL574" s="346"/>
      <c r="BM574" s="346"/>
      <c r="BN574" s="346"/>
      <c r="BO574" s="346"/>
      <c r="BP574" s="346"/>
      <c r="BQ574" s="346"/>
    </row>
    <row r="575" ht="15.75" customHeight="1">
      <c r="A575" s="346"/>
      <c r="B575" s="346"/>
      <c r="C575" s="346"/>
      <c r="D575" s="346"/>
      <c r="E575" s="346"/>
      <c r="F575" s="346"/>
      <c r="G575" s="346"/>
      <c r="H575" s="346"/>
      <c r="I575" s="346"/>
      <c r="J575" s="346"/>
      <c r="K575" s="346"/>
      <c r="L575" s="346"/>
      <c r="M575" s="346"/>
      <c r="N575" s="346"/>
      <c r="O575" s="346"/>
      <c r="P575" s="346"/>
      <c r="Q575" s="346"/>
      <c r="R575" s="346"/>
      <c r="S575" s="346"/>
      <c r="T575" s="346"/>
      <c r="U575" s="346"/>
      <c r="V575" s="346"/>
      <c r="W575" s="346"/>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c r="AS575" s="346"/>
      <c r="AT575" s="346"/>
      <c r="AU575" s="346"/>
      <c r="AV575" s="346"/>
      <c r="AW575" s="346"/>
      <c r="AX575" s="346"/>
      <c r="AY575" s="346"/>
      <c r="AZ575" s="346"/>
      <c r="BA575" s="346"/>
      <c r="BB575" s="346"/>
      <c r="BC575" s="346"/>
      <c r="BD575" s="346"/>
      <c r="BE575" s="346"/>
      <c r="BF575" s="346"/>
      <c r="BG575" s="346"/>
      <c r="BH575" s="346"/>
      <c r="BI575" s="346"/>
      <c r="BJ575" s="346"/>
      <c r="BK575" s="346"/>
      <c r="BL575" s="346"/>
      <c r="BM575" s="346"/>
      <c r="BN575" s="346"/>
      <c r="BO575" s="346"/>
      <c r="BP575" s="346"/>
      <c r="BQ575" s="346"/>
    </row>
    <row r="576" ht="15.75" customHeight="1">
      <c r="A576" s="346"/>
      <c r="B576" s="346"/>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c r="AS576" s="346"/>
      <c r="AT576" s="346"/>
      <c r="AU576" s="346"/>
      <c r="AV576" s="346"/>
      <c r="AW576" s="346"/>
      <c r="AX576" s="346"/>
      <c r="AY576" s="346"/>
      <c r="AZ576" s="346"/>
      <c r="BA576" s="346"/>
      <c r="BB576" s="346"/>
      <c r="BC576" s="346"/>
      <c r="BD576" s="346"/>
      <c r="BE576" s="346"/>
      <c r="BF576" s="346"/>
      <c r="BG576" s="346"/>
      <c r="BH576" s="346"/>
      <c r="BI576" s="346"/>
      <c r="BJ576" s="346"/>
      <c r="BK576" s="346"/>
      <c r="BL576" s="346"/>
      <c r="BM576" s="346"/>
      <c r="BN576" s="346"/>
      <c r="BO576" s="346"/>
      <c r="BP576" s="346"/>
      <c r="BQ576" s="346"/>
    </row>
    <row r="577" ht="15.75" customHeight="1">
      <c r="A577" s="346"/>
      <c r="B577" s="346"/>
      <c r="C577" s="346"/>
      <c r="D577" s="346"/>
      <c r="E577" s="346"/>
      <c r="F577" s="346"/>
      <c r="G577" s="346"/>
      <c r="H577" s="346"/>
      <c r="I577" s="346"/>
      <c r="J577" s="346"/>
      <c r="K577" s="346"/>
      <c r="L577" s="346"/>
      <c r="M577" s="346"/>
      <c r="N577" s="346"/>
      <c r="O577" s="346"/>
      <c r="P577" s="346"/>
      <c r="Q577" s="346"/>
      <c r="R577" s="346"/>
      <c r="S577" s="346"/>
      <c r="T577" s="346"/>
      <c r="U577" s="346"/>
      <c r="V577" s="346"/>
      <c r="W577" s="346"/>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c r="AS577" s="346"/>
      <c r="AT577" s="346"/>
      <c r="AU577" s="346"/>
      <c r="AV577" s="346"/>
      <c r="AW577" s="346"/>
      <c r="AX577" s="346"/>
      <c r="AY577" s="346"/>
      <c r="AZ577" s="346"/>
      <c r="BA577" s="346"/>
      <c r="BB577" s="346"/>
      <c r="BC577" s="346"/>
      <c r="BD577" s="346"/>
      <c r="BE577" s="346"/>
      <c r="BF577" s="346"/>
      <c r="BG577" s="346"/>
      <c r="BH577" s="346"/>
      <c r="BI577" s="346"/>
      <c r="BJ577" s="346"/>
      <c r="BK577" s="346"/>
      <c r="BL577" s="346"/>
      <c r="BM577" s="346"/>
      <c r="BN577" s="346"/>
      <c r="BO577" s="346"/>
      <c r="BP577" s="346"/>
      <c r="BQ577" s="346"/>
    </row>
    <row r="578" ht="15.75" customHeight="1">
      <c r="A578" s="346"/>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c r="AS578" s="346"/>
      <c r="AT578" s="346"/>
      <c r="AU578" s="346"/>
      <c r="AV578" s="346"/>
      <c r="AW578" s="346"/>
      <c r="AX578" s="346"/>
      <c r="AY578" s="346"/>
      <c r="AZ578" s="346"/>
      <c r="BA578" s="346"/>
      <c r="BB578" s="346"/>
      <c r="BC578" s="346"/>
      <c r="BD578" s="346"/>
      <c r="BE578" s="346"/>
      <c r="BF578" s="346"/>
      <c r="BG578" s="346"/>
      <c r="BH578" s="346"/>
      <c r="BI578" s="346"/>
      <c r="BJ578" s="346"/>
      <c r="BK578" s="346"/>
      <c r="BL578" s="346"/>
      <c r="BM578" s="346"/>
      <c r="BN578" s="346"/>
      <c r="BO578" s="346"/>
      <c r="BP578" s="346"/>
      <c r="BQ578" s="346"/>
    </row>
    <row r="579" ht="15.75" customHeight="1">
      <c r="A579" s="346"/>
      <c r="B579" s="346"/>
      <c r="C579" s="346"/>
      <c r="D579" s="346"/>
      <c r="E579" s="346"/>
      <c r="F579" s="346"/>
      <c r="G579" s="346"/>
      <c r="H579" s="346"/>
      <c r="I579" s="346"/>
      <c r="J579" s="346"/>
      <c r="K579" s="346"/>
      <c r="L579" s="346"/>
      <c r="M579" s="346"/>
      <c r="N579" s="346"/>
      <c r="O579" s="346"/>
      <c r="P579" s="346"/>
      <c r="Q579" s="346"/>
      <c r="R579" s="346"/>
      <c r="S579" s="346"/>
      <c r="T579" s="346"/>
      <c r="U579" s="346"/>
      <c r="V579" s="346"/>
      <c r="W579" s="346"/>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c r="AS579" s="346"/>
      <c r="AT579" s="346"/>
      <c r="AU579" s="346"/>
      <c r="AV579" s="346"/>
      <c r="AW579" s="346"/>
      <c r="AX579" s="346"/>
      <c r="AY579" s="346"/>
      <c r="AZ579" s="346"/>
      <c r="BA579" s="346"/>
      <c r="BB579" s="346"/>
      <c r="BC579" s="346"/>
      <c r="BD579" s="346"/>
      <c r="BE579" s="346"/>
      <c r="BF579" s="346"/>
      <c r="BG579" s="346"/>
      <c r="BH579" s="346"/>
      <c r="BI579" s="346"/>
      <c r="BJ579" s="346"/>
      <c r="BK579" s="346"/>
      <c r="BL579" s="346"/>
      <c r="BM579" s="346"/>
      <c r="BN579" s="346"/>
      <c r="BO579" s="346"/>
      <c r="BP579" s="346"/>
      <c r="BQ579" s="346"/>
    </row>
    <row r="580" ht="15.75" customHeight="1">
      <c r="A580" s="346"/>
      <c r="B580" s="346"/>
      <c r="C580" s="346"/>
      <c r="D580" s="346"/>
      <c r="E580" s="346"/>
      <c r="F580" s="346"/>
      <c r="G580" s="346"/>
      <c r="H580" s="346"/>
      <c r="I580" s="346"/>
      <c r="J580" s="346"/>
      <c r="K580" s="346"/>
      <c r="L580" s="346"/>
      <c r="M580" s="346"/>
      <c r="N580" s="346"/>
      <c r="O580" s="346"/>
      <c r="P580" s="346"/>
      <c r="Q580" s="346"/>
      <c r="R580" s="346"/>
      <c r="S580" s="346"/>
      <c r="T580" s="346"/>
      <c r="U580" s="346"/>
      <c r="V580" s="346"/>
      <c r="W580" s="346"/>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c r="AS580" s="346"/>
      <c r="AT580" s="346"/>
      <c r="AU580" s="346"/>
      <c r="AV580" s="346"/>
      <c r="AW580" s="346"/>
      <c r="AX580" s="346"/>
      <c r="AY580" s="346"/>
      <c r="AZ580" s="346"/>
      <c r="BA580" s="346"/>
      <c r="BB580" s="346"/>
      <c r="BC580" s="346"/>
      <c r="BD580" s="346"/>
      <c r="BE580" s="346"/>
      <c r="BF580" s="346"/>
      <c r="BG580" s="346"/>
      <c r="BH580" s="346"/>
      <c r="BI580" s="346"/>
      <c r="BJ580" s="346"/>
      <c r="BK580" s="346"/>
      <c r="BL580" s="346"/>
      <c r="BM580" s="346"/>
      <c r="BN580" s="346"/>
      <c r="BO580" s="346"/>
      <c r="BP580" s="346"/>
      <c r="BQ580" s="346"/>
    </row>
    <row r="581" ht="15.75" customHeight="1">
      <c r="A581" s="346"/>
      <c r="B581" s="346"/>
      <c r="C581" s="346"/>
      <c r="D581" s="346"/>
      <c r="E581" s="346"/>
      <c r="F581" s="346"/>
      <c r="G581" s="346"/>
      <c r="H581" s="346"/>
      <c r="I581" s="346"/>
      <c r="J581" s="346"/>
      <c r="K581" s="346"/>
      <c r="L581" s="346"/>
      <c r="M581" s="346"/>
      <c r="N581" s="346"/>
      <c r="O581" s="346"/>
      <c r="P581" s="346"/>
      <c r="Q581" s="346"/>
      <c r="R581" s="346"/>
      <c r="S581" s="346"/>
      <c r="T581" s="346"/>
      <c r="U581" s="346"/>
      <c r="V581" s="346"/>
      <c r="W581" s="346"/>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c r="AS581" s="346"/>
      <c r="AT581" s="346"/>
      <c r="AU581" s="346"/>
      <c r="AV581" s="346"/>
      <c r="AW581" s="346"/>
      <c r="AX581" s="346"/>
      <c r="AY581" s="346"/>
      <c r="AZ581" s="346"/>
      <c r="BA581" s="346"/>
      <c r="BB581" s="346"/>
      <c r="BC581" s="346"/>
      <c r="BD581" s="346"/>
      <c r="BE581" s="346"/>
      <c r="BF581" s="346"/>
      <c r="BG581" s="346"/>
      <c r="BH581" s="346"/>
      <c r="BI581" s="346"/>
      <c r="BJ581" s="346"/>
      <c r="BK581" s="346"/>
      <c r="BL581" s="346"/>
      <c r="BM581" s="346"/>
      <c r="BN581" s="346"/>
      <c r="BO581" s="346"/>
      <c r="BP581" s="346"/>
      <c r="BQ581" s="346"/>
    </row>
    <row r="582" ht="15.75" customHeight="1">
      <c r="A582" s="346"/>
      <c r="B582" s="346"/>
      <c r="C582" s="346"/>
      <c r="D582" s="346"/>
      <c r="E582" s="346"/>
      <c r="F582" s="346"/>
      <c r="G582" s="346"/>
      <c r="H582" s="346"/>
      <c r="I582" s="346"/>
      <c r="J582" s="346"/>
      <c r="K582" s="346"/>
      <c r="L582" s="346"/>
      <c r="M582" s="346"/>
      <c r="N582" s="346"/>
      <c r="O582" s="346"/>
      <c r="P582" s="346"/>
      <c r="Q582" s="346"/>
      <c r="R582" s="346"/>
      <c r="S582" s="346"/>
      <c r="T582" s="346"/>
      <c r="U582" s="346"/>
      <c r="V582" s="346"/>
      <c r="W582" s="346"/>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c r="AS582" s="346"/>
      <c r="AT582" s="346"/>
      <c r="AU582" s="346"/>
      <c r="AV582" s="346"/>
      <c r="AW582" s="346"/>
      <c r="AX582" s="346"/>
      <c r="AY582" s="346"/>
      <c r="AZ582" s="346"/>
      <c r="BA582" s="346"/>
      <c r="BB582" s="346"/>
      <c r="BC582" s="346"/>
      <c r="BD582" s="346"/>
      <c r="BE582" s="346"/>
      <c r="BF582" s="346"/>
      <c r="BG582" s="346"/>
      <c r="BH582" s="346"/>
      <c r="BI582" s="346"/>
      <c r="BJ582" s="346"/>
      <c r="BK582" s="346"/>
      <c r="BL582" s="346"/>
      <c r="BM582" s="346"/>
      <c r="BN582" s="346"/>
      <c r="BO582" s="346"/>
      <c r="BP582" s="346"/>
      <c r="BQ582" s="346"/>
    </row>
    <row r="583" ht="15.75" customHeight="1">
      <c r="A583" s="346"/>
      <c r="B583" s="346"/>
      <c r="C583" s="346"/>
      <c r="D583" s="346"/>
      <c r="E583" s="346"/>
      <c r="F583" s="346"/>
      <c r="G583" s="346"/>
      <c r="H583" s="346"/>
      <c r="I583" s="346"/>
      <c r="J583" s="346"/>
      <c r="K583" s="346"/>
      <c r="L583" s="346"/>
      <c r="M583" s="346"/>
      <c r="N583" s="346"/>
      <c r="O583" s="346"/>
      <c r="P583" s="346"/>
      <c r="Q583" s="346"/>
      <c r="R583" s="346"/>
      <c r="S583" s="346"/>
      <c r="T583" s="346"/>
      <c r="U583" s="346"/>
      <c r="V583" s="346"/>
      <c r="W583" s="346"/>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c r="AS583" s="346"/>
      <c r="AT583" s="346"/>
      <c r="AU583" s="346"/>
      <c r="AV583" s="346"/>
      <c r="AW583" s="346"/>
      <c r="AX583" s="346"/>
      <c r="AY583" s="346"/>
      <c r="AZ583" s="346"/>
      <c r="BA583" s="346"/>
      <c r="BB583" s="346"/>
      <c r="BC583" s="346"/>
      <c r="BD583" s="346"/>
      <c r="BE583" s="346"/>
      <c r="BF583" s="346"/>
      <c r="BG583" s="346"/>
      <c r="BH583" s="346"/>
      <c r="BI583" s="346"/>
      <c r="BJ583" s="346"/>
      <c r="BK583" s="346"/>
      <c r="BL583" s="346"/>
      <c r="BM583" s="346"/>
      <c r="BN583" s="346"/>
      <c r="BO583" s="346"/>
      <c r="BP583" s="346"/>
      <c r="BQ583" s="346"/>
    </row>
    <row r="584" ht="15.75" customHeight="1">
      <c r="A584" s="346"/>
      <c r="B584" s="346"/>
      <c r="C584" s="346"/>
      <c r="D584" s="346"/>
      <c r="E584" s="346"/>
      <c r="F584" s="346"/>
      <c r="G584" s="346"/>
      <c r="H584" s="346"/>
      <c r="I584" s="346"/>
      <c r="J584" s="346"/>
      <c r="K584" s="346"/>
      <c r="L584" s="346"/>
      <c r="M584" s="346"/>
      <c r="N584" s="346"/>
      <c r="O584" s="346"/>
      <c r="P584" s="346"/>
      <c r="Q584" s="346"/>
      <c r="R584" s="346"/>
      <c r="S584" s="346"/>
      <c r="T584" s="346"/>
      <c r="U584" s="346"/>
      <c r="V584" s="346"/>
      <c r="W584" s="346"/>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c r="AS584" s="346"/>
      <c r="AT584" s="346"/>
      <c r="AU584" s="346"/>
      <c r="AV584" s="346"/>
      <c r="AW584" s="346"/>
      <c r="AX584" s="346"/>
      <c r="AY584" s="346"/>
      <c r="AZ584" s="346"/>
      <c r="BA584" s="346"/>
      <c r="BB584" s="346"/>
      <c r="BC584" s="346"/>
      <c r="BD584" s="346"/>
      <c r="BE584" s="346"/>
      <c r="BF584" s="346"/>
      <c r="BG584" s="346"/>
      <c r="BH584" s="346"/>
      <c r="BI584" s="346"/>
      <c r="BJ584" s="346"/>
      <c r="BK584" s="346"/>
      <c r="BL584" s="346"/>
      <c r="BM584" s="346"/>
      <c r="BN584" s="346"/>
      <c r="BO584" s="346"/>
      <c r="BP584" s="346"/>
      <c r="BQ584" s="346"/>
    </row>
    <row r="585" ht="15.75" customHeight="1">
      <c r="A585" s="346"/>
      <c r="B585" s="346"/>
      <c r="C585" s="346"/>
      <c r="D585" s="346"/>
      <c r="E585" s="346"/>
      <c r="F585" s="346"/>
      <c r="G585" s="346"/>
      <c r="H585" s="346"/>
      <c r="I585" s="346"/>
      <c r="J585" s="346"/>
      <c r="K585" s="346"/>
      <c r="L585" s="346"/>
      <c r="M585" s="346"/>
      <c r="N585" s="346"/>
      <c r="O585" s="346"/>
      <c r="P585" s="346"/>
      <c r="Q585" s="346"/>
      <c r="R585" s="346"/>
      <c r="S585" s="346"/>
      <c r="T585" s="346"/>
      <c r="U585" s="346"/>
      <c r="V585" s="346"/>
      <c r="W585" s="346"/>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c r="AS585" s="346"/>
      <c r="AT585" s="346"/>
      <c r="AU585" s="346"/>
      <c r="AV585" s="346"/>
      <c r="AW585" s="346"/>
      <c r="AX585" s="346"/>
      <c r="AY585" s="346"/>
      <c r="AZ585" s="346"/>
      <c r="BA585" s="346"/>
      <c r="BB585" s="346"/>
      <c r="BC585" s="346"/>
      <c r="BD585" s="346"/>
      <c r="BE585" s="346"/>
      <c r="BF585" s="346"/>
      <c r="BG585" s="346"/>
      <c r="BH585" s="346"/>
      <c r="BI585" s="346"/>
      <c r="BJ585" s="346"/>
      <c r="BK585" s="346"/>
      <c r="BL585" s="346"/>
      <c r="BM585" s="346"/>
      <c r="BN585" s="346"/>
      <c r="BO585" s="346"/>
      <c r="BP585" s="346"/>
      <c r="BQ585" s="346"/>
    </row>
    <row r="586" ht="15.75" customHeight="1">
      <c r="A586" s="346"/>
      <c r="B586" s="346"/>
      <c r="C586" s="346"/>
      <c r="D586" s="346"/>
      <c r="E586" s="346"/>
      <c r="F586" s="346"/>
      <c r="G586" s="346"/>
      <c r="H586" s="346"/>
      <c r="I586" s="346"/>
      <c r="J586" s="346"/>
      <c r="K586" s="346"/>
      <c r="L586" s="346"/>
      <c r="M586" s="346"/>
      <c r="N586" s="346"/>
      <c r="O586" s="346"/>
      <c r="P586" s="346"/>
      <c r="Q586" s="346"/>
      <c r="R586" s="346"/>
      <c r="S586" s="346"/>
      <c r="T586" s="346"/>
      <c r="U586" s="346"/>
      <c r="V586" s="346"/>
      <c r="W586" s="346"/>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c r="AS586" s="346"/>
      <c r="AT586" s="346"/>
      <c r="AU586" s="346"/>
      <c r="AV586" s="346"/>
      <c r="AW586" s="346"/>
      <c r="AX586" s="346"/>
      <c r="AY586" s="346"/>
      <c r="AZ586" s="346"/>
      <c r="BA586" s="346"/>
      <c r="BB586" s="346"/>
      <c r="BC586" s="346"/>
      <c r="BD586" s="346"/>
      <c r="BE586" s="346"/>
      <c r="BF586" s="346"/>
      <c r="BG586" s="346"/>
      <c r="BH586" s="346"/>
      <c r="BI586" s="346"/>
      <c r="BJ586" s="346"/>
      <c r="BK586" s="346"/>
      <c r="BL586" s="346"/>
      <c r="BM586" s="346"/>
      <c r="BN586" s="346"/>
      <c r="BO586" s="346"/>
      <c r="BP586" s="346"/>
      <c r="BQ586" s="346"/>
    </row>
    <row r="587" ht="15.75" customHeight="1">
      <c r="A587" s="346"/>
      <c r="B587" s="346"/>
      <c r="C587" s="346"/>
      <c r="D587" s="346"/>
      <c r="E587" s="346"/>
      <c r="F587" s="346"/>
      <c r="G587" s="346"/>
      <c r="H587" s="346"/>
      <c r="I587" s="346"/>
      <c r="J587" s="346"/>
      <c r="K587" s="346"/>
      <c r="L587" s="346"/>
      <c r="M587" s="346"/>
      <c r="N587" s="346"/>
      <c r="O587" s="346"/>
      <c r="P587" s="346"/>
      <c r="Q587" s="346"/>
      <c r="R587" s="346"/>
      <c r="S587" s="346"/>
      <c r="T587" s="346"/>
      <c r="U587" s="346"/>
      <c r="V587" s="346"/>
      <c r="W587" s="346"/>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c r="AS587" s="346"/>
      <c r="AT587" s="346"/>
      <c r="AU587" s="346"/>
      <c r="AV587" s="346"/>
      <c r="AW587" s="346"/>
      <c r="AX587" s="346"/>
      <c r="AY587" s="346"/>
      <c r="AZ587" s="346"/>
      <c r="BA587" s="346"/>
      <c r="BB587" s="346"/>
      <c r="BC587" s="346"/>
      <c r="BD587" s="346"/>
      <c r="BE587" s="346"/>
      <c r="BF587" s="346"/>
      <c r="BG587" s="346"/>
      <c r="BH587" s="346"/>
      <c r="BI587" s="346"/>
      <c r="BJ587" s="346"/>
      <c r="BK587" s="346"/>
      <c r="BL587" s="346"/>
      <c r="BM587" s="346"/>
      <c r="BN587" s="346"/>
      <c r="BO587" s="346"/>
      <c r="BP587" s="346"/>
      <c r="BQ587" s="346"/>
    </row>
    <row r="588" ht="15.75" customHeight="1">
      <c r="A588" s="346"/>
      <c r="B588" s="346"/>
      <c r="C588" s="346"/>
      <c r="D588" s="346"/>
      <c r="E588" s="346"/>
      <c r="F588" s="346"/>
      <c r="G588" s="346"/>
      <c r="H588" s="346"/>
      <c r="I588" s="346"/>
      <c r="J588" s="346"/>
      <c r="K588" s="346"/>
      <c r="L588" s="346"/>
      <c r="M588" s="346"/>
      <c r="N588" s="346"/>
      <c r="O588" s="346"/>
      <c r="P588" s="346"/>
      <c r="Q588" s="346"/>
      <c r="R588" s="346"/>
      <c r="S588" s="346"/>
      <c r="T588" s="346"/>
      <c r="U588" s="346"/>
      <c r="V588" s="346"/>
      <c r="W588" s="346"/>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c r="AS588" s="346"/>
      <c r="AT588" s="346"/>
      <c r="AU588" s="346"/>
      <c r="AV588" s="346"/>
      <c r="AW588" s="346"/>
      <c r="AX588" s="346"/>
      <c r="AY588" s="346"/>
      <c r="AZ588" s="346"/>
      <c r="BA588" s="346"/>
      <c r="BB588" s="346"/>
      <c r="BC588" s="346"/>
      <c r="BD588" s="346"/>
      <c r="BE588" s="346"/>
      <c r="BF588" s="346"/>
      <c r="BG588" s="346"/>
      <c r="BH588" s="346"/>
      <c r="BI588" s="346"/>
      <c r="BJ588" s="346"/>
      <c r="BK588" s="346"/>
      <c r="BL588" s="346"/>
      <c r="BM588" s="346"/>
      <c r="BN588" s="346"/>
      <c r="BO588" s="346"/>
      <c r="BP588" s="346"/>
      <c r="BQ588" s="346"/>
    </row>
    <row r="589" ht="15.75" customHeight="1">
      <c r="A589" s="346"/>
      <c r="B589" s="346"/>
      <c r="C589" s="346"/>
      <c r="D589" s="346"/>
      <c r="E589" s="346"/>
      <c r="F589" s="346"/>
      <c r="G589" s="346"/>
      <c r="H589" s="346"/>
      <c r="I589" s="346"/>
      <c r="J589" s="346"/>
      <c r="K589" s="346"/>
      <c r="L589" s="346"/>
      <c r="M589" s="346"/>
      <c r="N589" s="346"/>
      <c r="O589" s="346"/>
      <c r="P589" s="346"/>
      <c r="Q589" s="346"/>
      <c r="R589" s="346"/>
      <c r="S589" s="346"/>
      <c r="T589" s="346"/>
      <c r="U589" s="346"/>
      <c r="V589" s="346"/>
      <c r="W589" s="346"/>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c r="AS589" s="346"/>
      <c r="AT589" s="346"/>
      <c r="AU589" s="346"/>
      <c r="AV589" s="346"/>
      <c r="AW589" s="346"/>
      <c r="AX589" s="346"/>
      <c r="AY589" s="346"/>
      <c r="AZ589" s="346"/>
      <c r="BA589" s="346"/>
      <c r="BB589" s="346"/>
      <c r="BC589" s="346"/>
      <c r="BD589" s="346"/>
      <c r="BE589" s="346"/>
      <c r="BF589" s="346"/>
      <c r="BG589" s="346"/>
      <c r="BH589" s="346"/>
      <c r="BI589" s="346"/>
      <c r="BJ589" s="346"/>
      <c r="BK589" s="346"/>
      <c r="BL589" s="346"/>
      <c r="BM589" s="346"/>
      <c r="BN589" s="346"/>
      <c r="BO589" s="346"/>
      <c r="BP589" s="346"/>
      <c r="BQ589" s="346"/>
    </row>
    <row r="590" ht="15.75" customHeight="1">
      <c r="A590" s="346"/>
      <c r="B590" s="346"/>
      <c r="C590" s="346"/>
      <c r="D590" s="346"/>
      <c r="E590" s="346"/>
      <c r="F590" s="346"/>
      <c r="G590" s="346"/>
      <c r="H590" s="346"/>
      <c r="I590" s="346"/>
      <c r="J590" s="346"/>
      <c r="K590" s="346"/>
      <c r="L590" s="346"/>
      <c r="M590" s="346"/>
      <c r="N590" s="346"/>
      <c r="O590" s="346"/>
      <c r="P590" s="346"/>
      <c r="Q590" s="346"/>
      <c r="R590" s="346"/>
      <c r="S590" s="346"/>
      <c r="T590" s="346"/>
      <c r="U590" s="346"/>
      <c r="V590" s="346"/>
      <c r="W590" s="346"/>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c r="AS590" s="346"/>
      <c r="AT590" s="346"/>
      <c r="AU590" s="346"/>
      <c r="AV590" s="346"/>
      <c r="AW590" s="346"/>
      <c r="AX590" s="346"/>
      <c r="AY590" s="346"/>
      <c r="AZ590" s="346"/>
      <c r="BA590" s="346"/>
      <c r="BB590" s="346"/>
      <c r="BC590" s="346"/>
      <c r="BD590" s="346"/>
      <c r="BE590" s="346"/>
      <c r="BF590" s="346"/>
      <c r="BG590" s="346"/>
      <c r="BH590" s="346"/>
      <c r="BI590" s="346"/>
      <c r="BJ590" s="346"/>
      <c r="BK590" s="346"/>
      <c r="BL590" s="346"/>
      <c r="BM590" s="346"/>
      <c r="BN590" s="346"/>
      <c r="BO590" s="346"/>
      <c r="BP590" s="346"/>
      <c r="BQ590" s="346"/>
    </row>
    <row r="591" ht="15.75" customHeight="1">
      <c r="A591" s="346"/>
      <c r="B591" s="346"/>
      <c r="C591" s="346"/>
      <c r="D591" s="346"/>
      <c r="E591" s="346"/>
      <c r="F591" s="346"/>
      <c r="G591" s="346"/>
      <c r="H591" s="346"/>
      <c r="I591" s="346"/>
      <c r="J591" s="346"/>
      <c r="K591" s="346"/>
      <c r="L591" s="346"/>
      <c r="M591" s="346"/>
      <c r="N591" s="346"/>
      <c r="O591" s="346"/>
      <c r="P591" s="346"/>
      <c r="Q591" s="346"/>
      <c r="R591" s="346"/>
      <c r="S591" s="346"/>
      <c r="T591" s="346"/>
      <c r="U591" s="346"/>
      <c r="V591" s="346"/>
      <c r="W591" s="346"/>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c r="AS591" s="346"/>
      <c r="AT591" s="346"/>
      <c r="AU591" s="346"/>
      <c r="AV591" s="346"/>
      <c r="AW591" s="346"/>
      <c r="AX591" s="346"/>
      <c r="AY591" s="346"/>
      <c r="AZ591" s="346"/>
      <c r="BA591" s="346"/>
      <c r="BB591" s="346"/>
      <c r="BC591" s="346"/>
      <c r="BD591" s="346"/>
      <c r="BE591" s="346"/>
      <c r="BF591" s="346"/>
      <c r="BG591" s="346"/>
      <c r="BH591" s="346"/>
      <c r="BI591" s="346"/>
      <c r="BJ591" s="346"/>
      <c r="BK591" s="346"/>
      <c r="BL591" s="346"/>
      <c r="BM591" s="346"/>
      <c r="BN591" s="346"/>
      <c r="BO591" s="346"/>
      <c r="BP591" s="346"/>
      <c r="BQ591" s="346"/>
    </row>
    <row r="592" ht="15.75" customHeight="1">
      <c r="A592" s="346"/>
      <c r="B592" s="346"/>
      <c r="C592" s="346"/>
      <c r="D592" s="346"/>
      <c r="E592" s="346"/>
      <c r="F592" s="346"/>
      <c r="G592" s="346"/>
      <c r="H592" s="346"/>
      <c r="I592" s="346"/>
      <c r="J592" s="346"/>
      <c r="K592" s="346"/>
      <c r="L592" s="346"/>
      <c r="M592" s="346"/>
      <c r="N592" s="346"/>
      <c r="O592" s="346"/>
      <c r="P592" s="346"/>
      <c r="Q592" s="346"/>
      <c r="R592" s="346"/>
      <c r="S592" s="346"/>
      <c r="T592" s="346"/>
      <c r="U592" s="346"/>
      <c r="V592" s="346"/>
      <c r="W592" s="346"/>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c r="AS592" s="346"/>
      <c r="AT592" s="346"/>
      <c r="AU592" s="346"/>
      <c r="AV592" s="346"/>
      <c r="AW592" s="346"/>
      <c r="AX592" s="346"/>
      <c r="AY592" s="346"/>
      <c r="AZ592" s="346"/>
      <c r="BA592" s="346"/>
      <c r="BB592" s="346"/>
      <c r="BC592" s="346"/>
      <c r="BD592" s="346"/>
      <c r="BE592" s="346"/>
      <c r="BF592" s="346"/>
      <c r="BG592" s="346"/>
      <c r="BH592" s="346"/>
      <c r="BI592" s="346"/>
      <c r="BJ592" s="346"/>
      <c r="BK592" s="346"/>
      <c r="BL592" s="346"/>
      <c r="BM592" s="346"/>
      <c r="BN592" s="346"/>
      <c r="BO592" s="346"/>
      <c r="BP592" s="346"/>
      <c r="BQ592" s="346"/>
    </row>
    <row r="593" ht="15.75" customHeight="1">
      <c r="A593" s="346"/>
      <c r="B593" s="346"/>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c r="AS593" s="346"/>
      <c r="AT593" s="346"/>
      <c r="AU593" s="346"/>
      <c r="AV593" s="346"/>
      <c r="AW593" s="346"/>
      <c r="AX593" s="346"/>
      <c r="AY593" s="346"/>
      <c r="AZ593" s="346"/>
      <c r="BA593" s="346"/>
      <c r="BB593" s="346"/>
      <c r="BC593" s="346"/>
      <c r="BD593" s="346"/>
      <c r="BE593" s="346"/>
      <c r="BF593" s="346"/>
      <c r="BG593" s="346"/>
      <c r="BH593" s="346"/>
      <c r="BI593" s="346"/>
      <c r="BJ593" s="346"/>
      <c r="BK593" s="346"/>
      <c r="BL593" s="346"/>
      <c r="BM593" s="346"/>
      <c r="BN593" s="346"/>
      <c r="BO593" s="346"/>
      <c r="BP593" s="346"/>
      <c r="BQ593" s="346"/>
    </row>
    <row r="594" ht="15.75" customHeight="1">
      <c r="A594" s="346"/>
      <c r="B594" s="346"/>
      <c r="C594" s="346"/>
      <c r="D594" s="346"/>
      <c r="E594" s="346"/>
      <c r="F594" s="346"/>
      <c r="G594" s="346"/>
      <c r="H594" s="346"/>
      <c r="I594" s="346"/>
      <c r="J594" s="346"/>
      <c r="K594" s="346"/>
      <c r="L594" s="346"/>
      <c r="M594" s="346"/>
      <c r="N594" s="346"/>
      <c r="O594" s="346"/>
      <c r="P594" s="346"/>
      <c r="Q594" s="346"/>
      <c r="R594" s="346"/>
      <c r="S594" s="346"/>
      <c r="T594" s="346"/>
      <c r="U594" s="346"/>
      <c r="V594" s="346"/>
      <c r="W594" s="346"/>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c r="AS594" s="346"/>
      <c r="AT594" s="346"/>
      <c r="AU594" s="346"/>
      <c r="AV594" s="346"/>
      <c r="AW594" s="346"/>
      <c r="AX594" s="346"/>
      <c r="AY594" s="346"/>
      <c r="AZ594" s="346"/>
      <c r="BA594" s="346"/>
      <c r="BB594" s="346"/>
      <c r="BC594" s="346"/>
      <c r="BD594" s="346"/>
      <c r="BE594" s="346"/>
      <c r="BF594" s="346"/>
      <c r="BG594" s="346"/>
      <c r="BH594" s="346"/>
      <c r="BI594" s="346"/>
      <c r="BJ594" s="346"/>
      <c r="BK594" s="346"/>
      <c r="BL594" s="346"/>
      <c r="BM594" s="346"/>
      <c r="BN594" s="346"/>
      <c r="BO594" s="346"/>
      <c r="BP594" s="346"/>
      <c r="BQ594" s="346"/>
    </row>
    <row r="595" ht="15.75" customHeight="1">
      <c r="A595" s="346"/>
      <c r="B595" s="346"/>
      <c r="C595" s="346"/>
      <c r="D595" s="346"/>
      <c r="E595" s="346"/>
      <c r="F595" s="346"/>
      <c r="G595" s="346"/>
      <c r="H595" s="346"/>
      <c r="I595" s="346"/>
      <c r="J595" s="346"/>
      <c r="K595" s="346"/>
      <c r="L595" s="346"/>
      <c r="M595" s="346"/>
      <c r="N595" s="346"/>
      <c r="O595" s="346"/>
      <c r="P595" s="346"/>
      <c r="Q595" s="346"/>
      <c r="R595" s="346"/>
      <c r="S595" s="346"/>
      <c r="T595" s="346"/>
      <c r="U595" s="346"/>
      <c r="V595" s="346"/>
      <c r="W595" s="346"/>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c r="AS595" s="346"/>
      <c r="AT595" s="346"/>
      <c r="AU595" s="346"/>
      <c r="AV595" s="346"/>
      <c r="AW595" s="346"/>
      <c r="AX595" s="346"/>
      <c r="AY595" s="346"/>
      <c r="AZ595" s="346"/>
      <c r="BA595" s="346"/>
      <c r="BB595" s="346"/>
      <c r="BC595" s="346"/>
      <c r="BD595" s="346"/>
      <c r="BE595" s="346"/>
      <c r="BF595" s="346"/>
      <c r="BG595" s="346"/>
      <c r="BH595" s="346"/>
      <c r="BI595" s="346"/>
      <c r="BJ595" s="346"/>
      <c r="BK595" s="346"/>
      <c r="BL595" s="346"/>
      <c r="BM595" s="346"/>
      <c r="BN595" s="346"/>
      <c r="BO595" s="346"/>
      <c r="BP595" s="346"/>
      <c r="BQ595" s="346"/>
    </row>
    <row r="596" ht="15.75" customHeight="1">
      <c r="A596" s="346"/>
      <c r="B596" s="346"/>
      <c r="C596" s="346"/>
      <c r="D596" s="346"/>
      <c r="E596" s="346"/>
      <c r="F596" s="346"/>
      <c r="G596" s="346"/>
      <c r="H596" s="346"/>
      <c r="I596" s="346"/>
      <c r="J596" s="346"/>
      <c r="K596" s="346"/>
      <c r="L596" s="346"/>
      <c r="M596" s="346"/>
      <c r="N596" s="346"/>
      <c r="O596" s="346"/>
      <c r="P596" s="346"/>
      <c r="Q596" s="346"/>
      <c r="R596" s="346"/>
      <c r="S596" s="346"/>
      <c r="T596" s="346"/>
      <c r="U596" s="346"/>
      <c r="V596" s="346"/>
      <c r="W596" s="346"/>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c r="AS596" s="346"/>
      <c r="AT596" s="346"/>
      <c r="AU596" s="346"/>
      <c r="AV596" s="346"/>
      <c r="AW596" s="346"/>
      <c r="AX596" s="346"/>
      <c r="AY596" s="346"/>
      <c r="AZ596" s="346"/>
      <c r="BA596" s="346"/>
      <c r="BB596" s="346"/>
      <c r="BC596" s="346"/>
      <c r="BD596" s="346"/>
      <c r="BE596" s="346"/>
      <c r="BF596" s="346"/>
      <c r="BG596" s="346"/>
      <c r="BH596" s="346"/>
      <c r="BI596" s="346"/>
      <c r="BJ596" s="346"/>
      <c r="BK596" s="346"/>
      <c r="BL596" s="346"/>
      <c r="BM596" s="346"/>
      <c r="BN596" s="346"/>
      <c r="BO596" s="346"/>
      <c r="BP596" s="346"/>
      <c r="BQ596" s="346"/>
    </row>
    <row r="597" ht="15.75" customHeight="1">
      <c r="A597" s="346"/>
      <c r="B597" s="346"/>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c r="AS597" s="346"/>
      <c r="AT597" s="346"/>
      <c r="AU597" s="346"/>
      <c r="AV597" s="346"/>
      <c r="AW597" s="346"/>
      <c r="AX597" s="346"/>
      <c r="AY597" s="346"/>
      <c r="AZ597" s="346"/>
      <c r="BA597" s="346"/>
      <c r="BB597" s="346"/>
      <c r="BC597" s="346"/>
      <c r="BD597" s="346"/>
      <c r="BE597" s="346"/>
      <c r="BF597" s="346"/>
      <c r="BG597" s="346"/>
      <c r="BH597" s="346"/>
      <c r="BI597" s="346"/>
      <c r="BJ597" s="346"/>
      <c r="BK597" s="346"/>
      <c r="BL597" s="346"/>
      <c r="BM597" s="346"/>
      <c r="BN597" s="346"/>
      <c r="BO597" s="346"/>
      <c r="BP597" s="346"/>
      <c r="BQ597" s="346"/>
    </row>
    <row r="598" ht="15.75" customHeight="1">
      <c r="A598" s="346"/>
      <c r="B598" s="346"/>
      <c r="C598" s="346"/>
      <c r="D598" s="346"/>
      <c r="E598" s="346"/>
      <c r="F598" s="346"/>
      <c r="G598" s="346"/>
      <c r="H598" s="346"/>
      <c r="I598" s="346"/>
      <c r="J598" s="346"/>
      <c r="K598" s="346"/>
      <c r="L598" s="346"/>
      <c r="M598" s="346"/>
      <c r="N598" s="346"/>
      <c r="O598" s="346"/>
      <c r="P598" s="346"/>
      <c r="Q598" s="346"/>
      <c r="R598" s="346"/>
      <c r="S598" s="346"/>
      <c r="T598" s="346"/>
      <c r="U598" s="346"/>
      <c r="V598" s="346"/>
      <c r="W598" s="346"/>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c r="AS598" s="346"/>
      <c r="AT598" s="346"/>
      <c r="AU598" s="346"/>
      <c r="AV598" s="346"/>
      <c r="AW598" s="346"/>
      <c r="AX598" s="346"/>
      <c r="AY598" s="346"/>
      <c r="AZ598" s="346"/>
      <c r="BA598" s="346"/>
      <c r="BB598" s="346"/>
      <c r="BC598" s="346"/>
      <c r="BD598" s="346"/>
      <c r="BE598" s="346"/>
      <c r="BF598" s="346"/>
      <c r="BG598" s="346"/>
      <c r="BH598" s="346"/>
      <c r="BI598" s="346"/>
      <c r="BJ598" s="346"/>
      <c r="BK598" s="346"/>
      <c r="BL598" s="346"/>
      <c r="BM598" s="346"/>
      <c r="BN598" s="346"/>
      <c r="BO598" s="346"/>
      <c r="BP598" s="346"/>
      <c r="BQ598" s="346"/>
    </row>
    <row r="599" ht="15.75" customHeight="1">
      <c r="A599" s="346"/>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c r="AS599" s="346"/>
      <c r="AT599" s="346"/>
      <c r="AU599" s="346"/>
      <c r="AV599" s="346"/>
      <c r="AW599" s="346"/>
      <c r="AX599" s="346"/>
      <c r="AY599" s="346"/>
      <c r="AZ599" s="346"/>
      <c r="BA599" s="346"/>
      <c r="BB599" s="346"/>
      <c r="BC599" s="346"/>
      <c r="BD599" s="346"/>
      <c r="BE599" s="346"/>
      <c r="BF599" s="346"/>
      <c r="BG599" s="346"/>
      <c r="BH599" s="346"/>
      <c r="BI599" s="346"/>
      <c r="BJ599" s="346"/>
      <c r="BK599" s="346"/>
      <c r="BL599" s="346"/>
      <c r="BM599" s="346"/>
      <c r="BN599" s="346"/>
      <c r="BO599" s="346"/>
      <c r="BP599" s="346"/>
      <c r="BQ599" s="346"/>
    </row>
    <row r="600" ht="15.75" customHeight="1">
      <c r="A600" s="346"/>
      <c r="B600" s="346"/>
      <c r="C600" s="346"/>
      <c r="D600" s="346"/>
      <c r="E600" s="346"/>
      <c r="F600" s="346"/>
      <c r="G600" s="346"/>
      <c r="H600" s="346"/>
      <c r="I600" s="346"/>
      <c r="J600" s="346"/>
      <c r="K600" s="346"/>
      <c r="L600" s="346"/>
      <c r="M600" s="346"/>
      <c r="N600" s="346"/>
      <c r="O600" s="346"/>
      <c r="P600" s="346"/>
      <c r="Q600" s="346"/>
      <c r="R600" s="346"/>
      <c r="S600" s="346"/>
      <c r="T600" s="346"/>
      <c r="U600" s="346"/>
      <c r="V600" s="346"/>
      <c r="W600" s="346"/>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c r="AS600" s="346"/>
      <c r="AT600" s="346"/>
      <c r="AU600" s="346"/>
      <c r="AV600" s="346"/>
      <c r="AW600" s="346"/>
      <c r="AX600" s="346"/>
      <c r="AY600" s="346"/>
      <c r="AZ600" s="346"/>
      <c r="BA600" s="346"/>
      <c r="BB600" s="346"/>
      <c r="BC600" s="346"/>
      <c r="BD600" s="346"/>
      <c r="BE600" s="346"/>
      <c r="BF600" s="346"/>
      <c r="BG600" s="346"/>
      <c r="BH600" s="346"/>
      <c r="BI600" s="346"/>
      <c r="BJ600" s="346"/>
      <c r="BK600" s="346"/>
      <c r="BL600" s="346"/>
      <c r="BM600" s="346"/>
      <c r="BN600" s="346"/>
      <c r="BO600" s="346"/>
      <c r="BP600" s="346"/>
      <c r="BQ600" s="346"/>
    </row>
    <row r="601" ht="15.75" customHeight="1">
      <c r="A601" s="346"/>
      <c r="B601" s="346"/>
      <c r="C601" s="346"/>
      <c r="D601" s="346"/>
      <c r="E601" s="346"/>
      <c r="F601" s="346"/>
      <c r="G601" s="346"/>
      <c r="H601" s="346"/>
      <c r="I601" s="346"/>
      <c r="J601" s="346"/>
      <c r="K601" s="346"/>
      <c r="L601" s="346"/>
      <c r="M601" s="346"/>
      <c r="N601" s="346"/>
      <c r="O601" s="346"/>
      <c r="P601" s="346"/>
      <c r="Q601" s="346"/>
      <c r="R601" s="346"/>
      <c r="S601" s="346"/>
      <c r="T601" s="346"/>
      <c r="U601" s="346"/>
      <c r="V601" s="346"/>
      <c r="W601" s="346"/>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c r="AS601" s="346"/>
      <c r="AT601" s="346"/>
      <c r="AU601" s="346"/>
      <c r="AV601" s="346"/>
      <c r="AW601" s="346"/>
      <c r="AX601" s="346"/>
      <c r="AY601" s="346"/>
      <c r="AZ601" s="346"/>
      <c r="BA601" s="346"/>
      <c r="BB601" s="346"/>
      <c r="BC601" s="346"/>
      <c r="BD601" s="346"/>
      <c r="BE601" s="346"/>
      <c r="BF601" s="346"/>
      <c r="BG601" s="346"/>
      <c r="BH601" s="346"/>
      <c r="BI601" s="346"/>
      <c r="BJ601" s="346"/>
      <c r="BK601" s="346"/>
      <c r="BL601" s="346"/>
      <c r="BM601" s="346"/>
      <c r="BN601" s="346"/>
      <c r="BO601" s="346"/>
      <c r="BP601" s="346"/>
      <c r="BQ601" s="346"/>
    </row>
    <row r="602" ht="15.75" customHeight="1">
      <c r="A602" s="346"/>
      <c r="B602" s="346"/>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c r="AS602" s="346"/>
      <c r="AT602" s="346"/>
      <c r="AU602" s="346"/>
      <c r="AV602" s="346"/>
      <c r="AW602" s="346"/>
      <c r="AX602" s="346"/>
      <c r="AY602" s="346"/>
      <c r="AZ602" s="346"/>
      <c r="BA602" s="346"/>
      <c r="BB602" s="346"/>
      <c r="BC602" s="346"/>
      <c r="BD602" s="346"/>
      <c r="BE602" s="346"/>
      <c r="BF602" s="346"/>
      <c r="BG602" s="346"/>
      <c r="BH602" s="346"/>
      <c r="BI602" s="346"/>
      <c r="BJ602" s="346"/>
      <c r="BK602" s="346"/>
      <c r="BL602" s="346"/>
      <c r="BM602" s="346"/>
      <c r="BN602" s="346"/>
      <c r="BO602" s="346"/>
      <c r="BP602" s="346"/>
      <c r="BQ602" s="346"/>
    </row>
    <row r="603" ht="15.75" customHeight="1">
      <c r="A603" s="346"/>
      <c r="B603" s="346"/>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c r="AS603" s="346"/>
      <c r="AT603" s="346"/>
      <c r="AU603" s="346"/>
      <c r="AV603" s="346"/>
      <c r="AW603" s="346"/>
      <c r="AX603" s="346"/>
      <c r="AY603" s="346"/>
      <c r="AZ603" s="346"/>
      <c r="BA603" s="346"/>
      <c r="BB603" s="346"/>
      <c r="BC603" s="346"/>
      <c r="BD603" s="346"/>
      <c r="BE603" s="346"/>
      <c r="BF603" s="346"/>
      <c r="BG603" s="346"/>
      <c r="BH603" s="346"/>
      <c r="BI603" s="346"/>
      <c r="BJ603" s="346"/>
      <c r="BK603" s="346"/>
      <c r="BL603" s="346"/>
      <c r="BM603" s="346"/>
      <c r="BN603" s="346"/>
      <c r="BO603" s="346"/>
      <c r="BP603" s="346"/>
      <c r="BQ603" s="346"/>
    </row>
    <row r="604" ht="15.75" customHeight="1">
      <c r="A604" s="346"/>
      <c r="B604" s="346"/>
      <c r="C604" s="346"/>
      <c r="D604" s="346"/>
      <c r="E604" s="346"/>
      <c r="F604" s="346"/>
      <c r="G604" s="346"/>
      <c r="H604" s="346"/>
      <c r="I604" s="346"/>
      <c r="J604" s="346"/>
      <c r="K604" s="346"/>
      <c r="L604" s="346"/>
      <c r="M604" s="346"/>
      <c r="N604" s="346"/>
      <c r="O604" s="346"/>
      <c r="P604" s="346"/>
      <c r="Q604" s="346"/>
      <c r="R604" s="346"/>
      <c r="S604" s="346"/>
      <c r="T604" s="346"/>
      <c r="U604" s="346"/>
      <c r="V604" s="346"/>
      <c r="W604" s="346"/>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c r="AS604" s="346"/>
      <c r="AT604" s="346"/>
      <c r="AU604" s="346"/>
      <c r="AV604" s="346"/>
      <c r="AW604" s="346"/>
      <c r="AX604" s="346"/>
      <c r="AY604" s="346"/>
      <c r="AZ604" s="346"/>
      <c r="BA604" s="346"/>
      <c r="BB604" s="346"/>
      <c r="BC604" s="346"/>
      <c r="BD604" s="346"/>
      <c r="BE604" s="346"/>
      <c r="BF604" s="346"/>
      <c r="BG604" s="346"/>
      <c r="BH604" s="346"/>
      <c r="BI604" s="346"/>
      <c r="BJ604" s="346"/>
      <c r="BK604" s="346"/>
      <c r="BL604" s="346"/>
      <c r="BM604" s="346"/>
      <c r="BN604" s="346"/>
      <c r="BO604" s="346"/>
      <c r="BP604" s="346"/>
      <c r="BQ604" s="346"/>
    </row>
    <row r="605" ht="15.75" customHeight="1">
      <c r="A605" s="346"/>
      <c r="B605" s="346"/>
      <c r="C605" s="346"/>
      <c r="D605" s="346"/>
      <c r="E605" s="346"/>
      <c r="F605" s="346"/>
      <c r="G605" s="346"/>
      <c r="H605" s="346"/>
      <c r="I605" s="346"/>
      <c r="J605" s="346"/>
      <c r="K605" s="346"/>
      <c r="L605" s="346"/>
      <c r="M605" s="346"/>
      <c r="N605" s="346"/>
      <c r="O605" s="346"/>
      <c r="P605" s="346"/>
      <c r="Q605" s="346"/>
      <c r="R605" s="346"/>
      <c r="S605" s="346"/>
      <c r="T605" s="346"/>
      <c r="U605" s="346"/>
      <c r="V605" s="346"/>
      <c r="W605" s="346"/>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c r="AS605" s="346"/>
      <c r="AT605" s="346"/>
      <c r="AU605" s="346"/>
      <c r="AV605" s="346"/>
      <c r="AW605" s="346"/>
      <c r="AX605" s="346"/>
      <c r="AY605" s="346"/>
      <c r="AZ605" s="346"/>
      <c r="BA605" s="346"/>
      <c r="BB605" s="346"/>
      <c r="BC605" s="346"/>
      <c r="BD605" s="346"/>
      <c r="BE605" s="346"/>
      <c r="BF605" s="346"/>
      <c r="BG605" s="346"/>
      <c r="BH605" s="346"/>
      <c r="BI605" s="346"/>
      <c r="BJ605" s="346"/>
      <c r="BK605" s="346"/>
      <c r="BL605" s="346"/>
      <c r="BM605" s="346"/>
      <c r="BN605" s="346"/>
      <c r="BO605" s="346"/>
      <c r="BP605" s="346"/>
      <c r="BQ605" s="346"/>
    </row>
    <row r="606" ht="15.75" customHeight="1">
      <c r="A606" s="346"/>
      <c r="B606" s="346"/>
      <c r="C606" s="346"/>
      <c r="D606" s="346"/>
      <c r="E606" s="346"/>
      <c r="F606" s="346"/>
      <c r="G606" s="346"/>
      <c r="H606" s="346"/>
      <c r="I606" s="346"/>
      <c r="J606" s="346"/>
      <c r="K606" s="346"/>
      <c r="L606" s="346"/>
      <c r="M606" s="346"/>
      <c r="N606" s="346"/>
      <c r="O606" s="346"/>
      <c r="P606" s="346"/>
      <c r="Q606" s="346"/>
      <c r="R606" s="346"/>
      <c r="S606" s="346"/>
      <c r="T606" s="346"/>
      <c r="U606" s="346"/>
      <c r="V606" s="346"/>
      <c r="W606" s="346"/>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c r="AS606" s="346"/>
      <c r="AT606" s="346"/>
      <c r="AU606" s="346"/>
      <c r="AV606" s="346"/>
      <c r="AW606" s="346"/>
      <c r="AX606" s="346"/>
      <c r="AY606" s="346"/>
      <c r="AZ606" s="346"/>
      <c r="BA606" s="346"/>
      <c r="BB606" s="346"/>
      <c r="BC606" s="346"/>
      <c r="BD606" s="346"/>
      <c r="BE606" s="346"/>
      <c r="BF606" s="346"/>
      <c r="BG606" s="346"/>
      <c r="BH606" s="346"/>
      <c r="BI606" s="346"/>
      <c r="BJ606" s="346"/>
      <c r="BK606" s="346"/>
      <c r="BL606" s="346"/>
      <c r="BM606" s="346"/>
      <c r="BN606" s="346"/>
      <c r="BO606" s="346"/>
      <c r="BP606" s="346"/>
      <c r="BQ606" s="346"/>
    </row>
    <row r="607" ht="15.75" customHeight="1">
      <c r="A607" s="346"/>
      <c r="B607" s="346"/>
      <c r="C607" s="346"/>
      <c r="D607" s="346"/>
      <c r="E607" s="346"/>
      <c r="F607" s="346"/>
      <c r="G607" s="346"/>
      <c r="H607" s="346"/>
      <c r="I607" s="346"/>
      <c r="J607" s="346"/>
      <c r="K607" s="346"/>
      <c r="L607" s="346"/>
      <c r="M607" s="346"/>
      <c r="N607" s="346"/>
      <c r="O607" s="346"/>
      <c r="P607" s="346"/>
      <c r="Q607" s="346"/>
      <c r="R607" s="346"/>
      <c r="S607" s="346"/>
      <c r="T607" s="346"/>
      <c r="U607" s="346"/>
      <c r="V607" s="346"/>
      <c r="W607" s="346"/>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c r="AS607" s="346"/>
      <c r="AT607" s="346"/>
      <c r="AU607" s="346"/>
      <c r="AV607" s="346"/>
      <c r="AW607" s="346"/>
      <c r="AX607" s="346"/>
      <c r="AY607" s="346"/>
      <c r="AZ607" s="346"/>
      <c r="BA607" s="346"/>
      <c r="BB607" s="346"/>
      <c r="BC607" s="346"/>
      <c r="BD607" s="346"/>
      <c r="BE607" s="346"/>
      <c r="BF607" s="346"/>
      <c r="BG607" s="346"/>
      <c r="BH607" s="346"/>
      <c r="BI607" s="346"/>
      <c r="BJ607" s="346"/>
      <c r="BK607" s="346"/>
      <c r="BL607" s="346"/>
      <c r="BM607" s="346"/>
      <c r="BN607" s="346"/>
      <c r="BO607" s="346"/>
      <c r="BP607" s="346"/>
      <c r="BQ607" s="346"/>
    </row>
    <row r="608" ht="15.75" customHeight="1">
      <c r="A608" s="346"/>
      <c r="B608" s="346"/>
      <c r="C608" s="346"/>
      <c r="D608" s="346"/>
      <c r="E608" s="346"/>
      <c r="F608" s="346"/>
      <c r="G608" s="346"/>
      <c r="H608" s="346"/>
      <c r="I608" s="346"/>
      <c r="J608" s="346"/>
      <c r="K608" s="346"/>
      <c r="L608" s="346"/>
      <c r="M608" s="346"/>
      <c r="N608" s="346"/>
      <c r="O608" s="346"/>
      <c r="P608" s="346"/>
      <c r="Q608" s="346"/>
      <c r="R608" s="346"/>
      <c r="S608" s="346"/>
      <c r="T608" s="346"/>
      <c r="U608" s="346"/>
      <c r="V608" s="346"/>
      <c r="W608" s="346"/>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c r="AS608" s="346"/>
      <c r="AT608" s="346"/>
      <c r="AU608" s="346"/>
      <c r="AV608" s="346"/>
      <c r="AW608" s="346"/>
      <c r="AX608" s="346"/>
      <c r="AY608" s="346"/>
      <c r="AZ608" s="346"/>
      <c r="BA608" s="346"/>
      <c r="BB608" s="346"/>
      <c r="BC608" s="346"/>
      <c r="BD608" s="346"/>
      <c r="BE608" s="346"/>
      <c r="BF608" s="346"/>
      <c r="BG608" s="346"/>
      <c r="BH608" s="346"/>
      <c r="BI608" s="346"/>
      <c r="BJ608" s="346"/>
      <c r="BK608" s="346"/>
      <c r="BL608" s="346"/>
      <c r="BM608" s="346"/>
      <c r="BN608" s="346"/>
      <c r="BO608" s="346"/>
      <c r="BP608" s="346"/>
      <c r="BQ608" s="346"/>
    </row>
    <row r="609" ht="15.75" customHeight="1">
      <c r="A609" s="346"/>
      <c r="B609" s="346"/>
      <c r="C609" s="346"/>
      <c r="D609" s="346"/>
      <c r="E609" s="346"/>
      <c r="F609" s="346"/>
      <c r="G609" s="346"/>
      <c r="H609" s="346"/>
      <c r="I609" s="346"/>
      <c r="J609" s="346"/>
      <c r="K609" s="346"/>
      <c r="L609" s="346"/>
      <c r="M609" s="346"/>
      <c r="N609" s="346"/>
      <c r="O609" s="346"/>
      <c r="P609" s="346"/>
      <c r="Q609" s="346"/>
      <c r="R609" s="346"/>
      <c r="S609" s="346"/>
      <c r="T609" s="346"/>
      <c r="U609" s="346"/>
      <c r="V609" s="346"/>
      <c r="W609" s="346"/>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c r="AS609" s="346"/>
      <c r="AT609" s="346"/>
      <c r="AU609" s="346"/>
      <c r="AV609" s="346"/>
      <c r="AW609" s="346"/>
      <c r="AX609" s="346"/>
      <c r="AY609" s="346"/>
      <c r="AZ609" s="346"/>
      <c r="BA609" s="346"/>
      <c r="BB609" s="346"/>
      <c r="BC609" s="346"/>
      <c r="BD609" s="346"/>
      <c r="BE609" s="346"/>
      <c r="BF609" s="346"/>
      <c r="BG609" s="346"/>
      <c r="BH609" s="346"/>
      <c r="BI609" s="346"/>
      <c r="BJ609" s="346"/>
      <c r="BK609" s="346"/>
      <c r="BL609" s="346"/>
      <c r="BM609" s="346"/>
      <c r="BN609" s="346"/>
      <c r="BO609" s="346"/>
      <c r="BP609" s="346"/>
      <c r="BQ609" s="346"/>
    </row>
    <row r="610" ht="15.75" customHeight="1">
      <c r="A610" s="346"/>
      <c r="B610" s="346"/>
      <c r="C610" s="346"/>
      <c r="D610" s="346"/>
      <c r="E610" s="346"/>
      <c r="F610" s="346"/>
      <c r="G610" s="346"/>
      <c r="H610" s="346"/>
      <c r="I610" s="346"/>
      <c r="J610" s="346"/>
      <c r="K610" s="346"/>
      <c r="L610" s="346"/>
      <c r="M610" s="346"/>
      <c r="N610" s="346"/>
      <c r="O610" s="346"/>
      <c r="P610" s="346"/>
      <c r="Q610" s="346"/>
      <c r="R610" s="346"/>
      <c r="S610" s="346"/>
      <c r="T610" s="346"/>
      <c r="U610" s="346"/>
      <c r="V610" s="346"/>
      <c r="W610" s="346"/>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c r="AS610" s="346"/>
      <c r="AT610" s="346"/>
      <c r="AU610" s="346"/>
      <c r="AV610" s="346"/>
      <c r="AW610" s="346"/>
      <c r="AX610" s="346"/>
      <c r="AY610" s="346"/>
      <c r="AZ610" s="346"/>
      <c r="BA610" s="346"/>
      <c r="BB610" s="346"/>
      <c r="BC610" s="346"/>
      <c r="BD610" s="346"/>
      <c r="BE610" s="346"/>
      <c r="BF610" s="346"/>
      <c r="BG610" s="346"/>
      <c r="BH610" s="346"/>
      <c r="BI610" s="346"/>
      <c r="BJ610" s="346"/>
      <c r="BK610" s="346"/>
      <c r="BL610" s="346"/>
      <c r="BM610" s="346"/>
      <c r="BN610" s="346"/>
      <c r="BO610" s="346"/>
      <c r="BP610" s="346"/>
      <c r="BQ610" s="346"/>
    </row>
    <row r="611" ht="15.75" customHeight="1">
      <c r="A611" s="346"/>
      <c r="B611" s="346"/>
      <c r="C611" s="346"/>
      <c r="D611" s="346"/>
      <c r="E611" s="346"/>
      <c r="F611" s="346"/>
      <c r="G611" s="346"/>
      <c r="H611" s="346"/>
      <c r="I611" s="346"/>
      <c r="J611" s="346"/>
      <c r="K611" s="346"/>
      <c r="L611" s="346"/>
      <c r="M611" s="346"/>
      <c r="N611" s="346"/>
      <c r="O611" s="346"/>
      <c r="P611" s="346"/>
      <c r="Q611" s="346"/>
      <c r="R611" s="346"/>
      <c r="S611" s="346"/>
      <c r="T611" s="346"/>
      <c r="U611" s="346"/>
      <c r="V611" s="346"/>
      <c r="W611" s="346"/>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c r="AS611" s="346"/>
      <c r="AT611" s="346"/>
      <c r="AU611" s="346"/>
      <c r="AV611" s="346"/>
      <c r="AW611" s="346"/>
      <c r="AX611" s="346"/>
      <c r="AY611" s="346"/>
      <c r="AZ611" s="346"/>
      <c r="BA611" s="346"/>
      <c r="BB611" s="346"/>
      <c r="BC611" s="346"/>
      <c r="BD611" s="346"/>
      <c r="BE611" s="346"/>
      <c r="BF611" s="346"/>
      <c r="BG611" s="346"/>
      <c r="BH611" s="346"/>
      <c r="BI611" s="346"/>
      <c r="BJ611" s="346"/>
      <c r="BK611" s="346"/>
      <c r="BL611" s="346"/>
      <c r="BM611" s="346"/>
      <c r="BN611" s="346"/>
      <c r="BO611" s="346"/>
      <c r="BP611" s="346"/>
      <c r="BQ611" s="346"/>
    </row>
    <row r="612" ht="15.75" customHeight="1">
      <c r="A612" s="346"/>
      <c r="B612" s="346"/>
      <c r="C612" s="346"/>
      <c r="D612" s="346"/>
      <c r="E612" s="346"/>
      <c r="F612" s="346"/>
      <c r="G612" s="346"/>
      <c r="H612" s="346"/>
      <c r="I612" s="346"/>
      <c r="J612" s="346"/>
      <c r="K612" s="346"/>
      <c r="L612" s="346"/>
      <c r="M612" s="346"/>
      <c r="N612" s="346"/>
      <c r="O612" s="346"/>
      <c r="P612" s="346"/>
      <c r="Q612" s="346"/>
      <c r="R612" s="346"/>
      <c r="S612" s="346"/>
      <c r="T612" s="346"/>
      <c r="U612" s="346"/>
      <c r="V612" s="346"/>
      <c r="W612" s="346"/>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c r="AS612" s="346"/>
      <c r="AT612" s="346"/>
      <c r="AU612" s="346"/>
      <c r="AV612" s="346"/>
      <c r="AW612" s="346"/>
      <c r="AX612" s="346"/>
      <c r="AY612" s="346"/>
      <c r="AZ612" s="346"/>
      <c r="BA612" s="346"/>
      <c r="BB612" s="346"/>
      <c r="BC612" s="346"/>
      <c r="BD612" s="346"/>
      <c r="BE612" s="346"/>
      <c r="BF612" s="346"/>
      <c r="BG612" s="346"/>
      <c r="BH612" s="346"/>
      <c r="BI612" s="346"/>
      <c r="BJ612" s="346"/>
      <c r="BK612" s="346"/>
      <c r="BL612" s="346"/>
      <c r="BM612" s="346"/>
      <c r="BN612" s="346"/>
      <c r="BO612" s="346"/>
      <c r="BP612" s="346"/>
      <c r="BQ612" s="346"/>
    </row>
    <row r="613" ht="15.75" customHeight="1">
      <c r="A613" s="346"/>
      <c r="B613" s="346"/>
      <c r="C613" s="346"/>
      <c r="D613" s="346"/>
      <c r="E613" s="346"/>
      <c r="F613" s="346"/>
      <c r="G613" s="346"/>
      <c r="H613" s="346"/>
      <c r="I613" s="346"/>
      <c r="J613" s="346"/>
      <c r="K613" s="346"/>
      <c r="L613" s="346"/>
      <c r="M613" s="346"/>
      <c r="N613" s="346"/>
      <c r="O613" s="346"/>
      <c r="P613" s="346"/>
      <c r="Q613" s="346"/>
      <c r="R613" s="346"/>
      <c r="S613" s="346"/>
      <c r="T613" s="346"/>
      <c r="U613" s="346"/>
      <c r="V613" s="346"/>
      <c r="W613" s="346"/>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c r="AS613" s="346"/>
      <c r="AT613" s="346"/>
      <c r="AU613" s="346"/>
      <c r="AV613" s="346"/>
      <c r="AW613" s="346"/>
      <c r="AX613" s="346"/>
      <c r="AY613" s="346"/>
      <c r="AZ613" s="346"/>
      <c r="BA613" s="346"/>
      <c r="BB613" s="346"/>
      <c r="BC613" s="346"/>
      <c r="BD613" s="346"/>
      <c r="BE613" s="346"/>
      <c r="BF613" s="346"/>
      <c r="BG613" s="346"/>
      <c r="BH613" s="346"/>
      <c r="BI613" s="346"/>
      <c r="BJ613" s="346"/>
      <c r="BK613" s="346"/>
      <c r="BL613" s="346"/>
      <c r="BM613" s="346"/>
      <c r="BN613" s="346"/>
      <c r="BO613" s="346"/>
      <c r="BP613" s="346"/>
      <c r="BQ613" s="346"/>
    </row>
    <row r="614" ht="15.75" customHeight="1">
      <c r="A614" s="346"/>
      <c r="B614" s="346"/>
      <c r="C614" s="346"/>
      <c r="D614" s="346"/>
      <c r="E614" s="346"/>
      <c r="F614" s="346"/>
      <c r="G614" s="346"/>
      <c r="H614" s="346"/>
      <c r="I614" s="346"/>
      <c r="J614" s="346"/>
      <c r="K614" s="346"/>
      <c r="L614" s="346"/>
      <c r="M614" s="346"/>
      <c r="N614" s="346"/>
      <c r="O614" s="346"/>
      <c r="P614" s="346"/>
      <c r="Q614" s="346"/>
      <c r="R614" s="346"/>
      <c r="S614" s="346"/>
      <c r="T614" s="346"/>
      <c r="U614" s="346"/>
      <c r="V614" s="346"/>
      <c r="W614" s="346"/>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c r="AS614" s="346"/>
      <c r="AT614" s="346"/>
      <c r="AU614" s="346"/>
      <c r="AV614" s="346"/>
      <c r="AW614" s="346"/>
      <c r="AX614" s="346"/>
      <c r="AY614" s="346"/>
      <c r="AZ614" s="346"/>
      <c r="BA614" s="346"/>
      <c r="BB614" s="346"/>
      <c r="BC614" s="346"/>
      <c r="BD614" s="346"/>
      <c r="BE614" s="346"/>
      <c r="BF614" s="346"/>
      <c r="BG614" s="346"/>
      <c r="BH614" s="346"/>
      <c r="BI614" s="346"/>
      <c r="BJ614" s="346"/>
      <c r="BK614" s="346"/>
      <c r="BL614" s="346"/>
      <c r="BM614" s="346"/>
      <c r="BN614" s="346"/>
      <c r="BO614" s="346"/>
      <c r="BP614" s="346"/>
      <c r="BQ614" s="346"/>
    </row>
    <row r="615" ht="15.75" customHeight="1">
      <c r="A615" s="346"/>
      <c r="B615" s="346"/>
      <c r="C615" s="346"/>
      <c r="D615" s="346"/>
      <c r="E615" s="346"/>
      <c r="F615" s="346"/>
      <c r="G615" s="346"/>
      <c r="H615" s="346"/>
      <c r="I615" s="346"/>
      <c r="J615" s="346"/>
      <c r="K615" s="346"/>
      <c r="L615" s="346"/>
      <c r="M615" s="346"/>
      <c r="N615" s="346"/>
      <c r="O615" s="346"/>
      <c r="P615" s="346"/>
      <c r="Q615" s="346"/>
      <c r="R615" s="346"/>
      <c r="S615" s="346"/>
      <c r="T615" s="346"/>
      <c r="U615" s="346"/>
      <c r="V615" s="346"/>
      <c r="W615" s="346"/>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c r="AS615" s="346"/>
      <c r="AT615" s="346"/>
      <c r="AU615" s="346"/>
      <c r="AV615" s="346"/>
      <c r="AW615" s="346"/>
      <c r="AX615" s="346"/>
      <c r="AY615" s="346"/>
      <c r="AZ615" s="346"/>
      <c r="BA615" s="346"/>
      <c r="BB615" s="346"/>
      <c r="BC615" s="346"/>
      <c r="BD615" s="346"/>
      <c r="BE615" s="346"/>
      <c r="BF615" s="346"/>
      <c r="BG615" s="346"/>
      <c r="BH615" s="346"/>
      <c r="BI615" s="346"/>
      <c r="BJ615" s="346"/>
      <c r="BK615" s="346"/>
      <c r="BL615" s="346"/>
      <c r="BM615" s="346"/>
      <c r="BN615" s="346"/>
      <c r="BO615" s="346"/>
      <c r="BP615" s="346"/>
      <c r="BQ615" s="346"/>
    </row>
    <row r="616" ht="15.75" customHeight="1">
      <c r="A616" s="346"/>
      <c r="B616" s="346"/>
      <c r="C616" s="346"/>
      <c r="D616" s="346"/>
      <c r="E616" s="346"/>
      <c r="F616" s="346"/>
      <c r="G616" s="346"/>
      <c r="H616" s="346"/>
      <c r="I616" s="346"/>
      <c r="J616" s="346"/>
      <c r="K616" s="346"/>
      <c r="L616" s="346"/>
      <c r="M616" s="346"/>
      <c r="N616" s="346"/>
      <c r="O616" s="346"/>
      <c r="P616" s="346"/>
      <c r="Q616" s="346"/>
      <c r="R616" s="346"/>
      <c r="S616" s="346"/>
      <c r="T616" s="346"/>
      <c r="U616" s="346"/>
      <c r="V616" s="346"/>
      <c r="W616" s="346"/>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c r="AS616" s="346"/>
      <c r="AT616" s="346"/>
      <c r="AU616" s="346"/>
      <c r="AV616" s="346"/>
      <c r="AW616" s="346"/>
      <c r="AX616" s="346"/>
      <c r="AY616" s="346"/>
      <c r="AZ616" s="346"/>
      <c r="BA616" s="346"/>
      <c r="BB616" s="346"/>
      <c r="BC616" s="346"/>
      <c r="BD616" s="346"/>
      <c r="BE616" s="346"/>
      <c r="BF616" s="346"/>
      <c r="BG616" s="346"/>
      <c r="BH616" s="346"/>
      <c r="BI616" s="346"/>
      <c r="BJ616" s="346"/>
      <c r="BK616" s="346"/>
      <c r="BL616" s="346"/>
      <c r="BM616" s="346"/>
      <c r="BN616" s="346"/>
      <c r="BO616" s="346"/>
      <c r="BP616" s="346"/>
      <c r="BQ616" s="346"/>
    </row>
    <row r="617" ht="15.75" customHeight="1">
      <c r="A617" s="346"/>
      <c r="B617" s="346"/>
      <c r="C617" s="346"/>
      <c r="D617" s="346"/>
      <c r="E617" s="346"/>
      <c r="F617" s="346"/>
      <c r="G617" s="346"/>
      <c r="H617" s="346"/>
      <c r="I617" s="346"/>
      <c r="J617" s="346"/>
      <c r="K617" s="346"/>
      <c r="L617" s="346"/>
      <c r="M617" s="346"/>
      <c r="N617" s="346"/>
      <c r="O617" s="346"/>
      <c r="P617" s="346"/>
      <c r="Q617" s="346"/>
      <c r="R617" s="346"/>
      <c r="S617" s="346"/>
      <c r="T617" s="346"/>
      <c r="U617" s="346"/>
      <c r="V617" s="346"/>
      <c r="W617" s="346"/>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c r="AS617" s="346"/>
      <c r="AT617" s="346"/>
      <c r="AU617" s="346"/>
      <c r="AV617" s="346"/>
      <c r="AW617" s="346"/>
      <c r="AX617" s="346"/>
      <c r="AY617" s="346"/>
      <c r="AZ617" s="346"/>
      <c r="BA617" s="346"/>
      <c r="BB617" s="346"/>
      <c r="BC617" s="346"/>
      <c r="BD617" s="346"/>
      <c r="BE617" s="346"/>
      <c r="BF617" s="346"/>
      <c r="BG617" s="346"/>
      <c r="BH617" s="346"/>
      <c r="BI617" s="346"/>
      <c r="BJ617" s="346"/>
      <c r="BK617" s="346"/>
      <c r="BL617" s="346"/>
      <c r="BM617" s="346"/>
      <c r="BN617" s="346"/>
      <c r="BO617" s="346"/>
      <c r="BP617" s="346"/>
      <c r="BQ617" s="346"/>
    </row>
    <row r="618" ht="15.75" customHeight="1">
      <c r="A618" s="346"/>
      <c r="B618" s="346"/>
      <c r="C618" s="346"/>
      <c r="D618" s="346"/>
      <c r="E618" s="346"/>
      <c r="F618" s="346"/>
      <c r="G618" s="346"/>
      <c r="H618" s="346"/>
      <c r="I618" s="346"/>
      <c r="J618" s="346"/>
      <c r="K618" s="346"/>
      <c r="L618" s="346"/>
      <c r="M618" s="346"/>
      <c r="N618" s="346"/>
      <c r="O618" s="346"/>
      <c r="P618" s="346"/>
      <c r="Q618" s="346"/>
      <c r="R618" s="346"/>
      <c r="S618" s="346"/>
      <c r="T618" s="346"/>
      <c r="U618" s="346"/>
      <c r="V618" s="346"/>
      <c r="W618" s="346"/>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c r="AS618" s="346"/>
      <c r="AT618" s="346"/>
      <c r="AU618" s="346"/>
      <c r="AV618" s="346"/>
      <c r="AW618" s="346"/>
      <c r="AX618" s="346"/>
      <c r="AY618" s="346"/>
      <c r="AZ618" s="346"/>
      <c r="BA618" s="346"/>
      <c r="BB618" s="346"/>
      <c r="BC618" s="346"/>
      <c r="BD618" s="346"/>
      <c r="BE618" s="346"/>
      <c r="BF618" s="346"/>
      <c r="BG618" s="346"/>
      <c r="BH618" s="346"/>
      <c r="BI618" s="346"/>
      <c r="BJ618" s="346"/>
      <c r="BK618" s="346"/>
      <c r="BL618" s="346"/>
      <c r="BM618" s="346"/>
      <c r="BN618" s="346"/>
      <c r="BO618" s="346"/>
      <c r="BP618" s="346"/>
      <c r="BQ618" s="346"/>
    </row>
    <row r="619" ht="15.75" customHeight="1">
      <c r="A619" s="346"/>
      <c r="B619" s="346"/>
      <c r="C619" s="346"/>
      <c r="D619" s="346"/>
      <c r="E619" s="346"/>
      <c r="F619" s="346"/>
      <c r="G619" s="346"/>
      <c r="H619" s="346"/>
      <c r="I619" s="346"/>
      <c r="J619" s="346"/>
      <c r="K619" s="346"/>
      <c r="L619" s="346"/>
      <c r="M619" s="346"/>
      <c r="N619" s="346"/>
      <c r="O619" s="346"/>
      <c r="P619" s="346"/>
      <c r="Q619" s="346"/>
      <c r="R619" s="346"/>
      <c r="S619" s="346"/>
      <c r="T619" s="346"/>
      <c r="U619" s="346"/>
      <c r="V619" s="346"/>
      <c r="W619" s="346"/>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c r="AS619" s="346"/>
      <c r="AT619" s="346"/>
      <c r="AU619" s="346"/>
      <c r="AV619" s="346"/>
      <c r="AW619" s="346"/>
      <c r="AX619" s="346"/>
      <c r="AY619" s="346"/>
      <c r="AZ619" s="346"/>
      <c r="BA619" s="346"/>
      <c r="BB619" s="346"/>
      <c r="BC619" s="346"/>
      <c r="BD619" s="346"/>
      <c r="BE619" s="346"/>
      <c r="BF619" s="346"/>
      <c r="BG619" s="346"/>
      <c r="BH619" s="346"/>
      <c r="BI619" s="346"/>
      <c r="BJ619" s="346"/>
      <c r="BK619" s="346"/>
      <c r="BL619" s="346"/>
      <c r="BM619" s="346"/>
      <c r="BN619" s="346"/>
      <c r="BO619" s="346"/>
      <c r="BP619" s="346"/>
      <c r="BQ619" s="346"/>
    </row>
    <row r="620" ht="15.75" customHeight="1">
      <c r="A620" s="346"/>
      <c r="B620" s="346"/>
      <c r="C620" s="346"/>
      <c r="D620" s="346"/>
      <c r="E620" s="346"/>
      <c r="F620" s="346"/>
      <c r="G620" s="346"/>
      <c r="H620" s="346"/>
      <c r="I620" s="346"/>
      <c r="J620" s="346"/>
      <c r="K620" s="346"/>
      <c r="L620" s="346"/>
      <c r="M620" s="346"/>
      <c r="N620" s="346"/>
      <c r="O620" s="346"/>
      <c r="P620" s="346"/>
      <c r="Q620" s="346"/>
      <c r="R620" s="346"/>
      <c r="S620" s="346"/>
      <c r="T620" s="346"/>
      <c r="U620" s="346"/>
      <c r="V620" s="346"/>
      <c r="W620" s="346"/>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c r="AS620" s="346"/>
      <c r="AT620" s="346"/>
      <c r="AU620" s="346"/>
      <c r="AV620" s="346"/>
      <c r="AW620" s="346"/>
      <c r="AX620" s="346"/>
      <c r="AY620" s="346"/>
      <c r="AZ620" s="346"/>
      <c r="BA620" s="346"/>
      <c r="BB620" s="346"/>
      <c r="BC620" s="346"/>
      <c r="BD620" s="346"/>
      <c r="BE620" s="346"/>
      <c r="BF620" s="346"/>
      <c r="BG620" s="346"/>
      <c r="BH620" s="346"/>
      <c r="BI620" s="346"/>
      <c r="BJ620" s="346"/>
      <c r="BK620" s="346"/>
      <c r="BL620" s="346"/>
      <c r="BM620" s="346"/>
      <c r="BN620" s="346"/>
      <c r="BO620" s="346"/>
      <c r="BP620" s="346"/>
      <c r="BQ620" s="346"/>
    </row>
    <row r="621" ht="15.75" customHeight="1">
      <c r="A621" s="346"/>
      <c r="B621" s="346"/>
      <c r="C621" s="346"/>
      <c r="D621" s="346"/>
      <c r="E621" s="346"/>
      <c r="F621" s="346"/>
      <c r="G621" s="346"/>
      <c r="H621" s="346"/>
      <c r="I621" s="346"/>
      <c r="J621" s="346"/>
      <c r="K621" s="346"/>
      <c r="L621" s="346"/>
      <c r="M621" s="346"/>
      <c r="N621" s="346"/>
      <c r="O621" s="346"/>
      <c r="P621" s="346"/>
      <c r="Q621" s="346"/>
      <c r="R621" s="346"/>
      <c r="S621" s="346"/>
      <c r="T621" s="346"/>
      <c r="U621" s="346"/>
      <c r="V621" s="346"/>
      <c r="W621" s="346"/>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c r="AS621" s="346"/>
      <c r="AT621" s="346"/>
      <c r="AU621" s="346"/>
      <c r="AV621" s="346"/>
      <c r="AW621" s="346"/>
      <c r="AX621" s="346"/>
      <c r="AY621" s="346"/>
      <c r="AZ621" s="346"/>
      <c r="BA621" s="346"/>
      <c r="BB621" s="346"/>
      <c r="BC621" s="346"/>
      <c r="BD621" s="346"/>
      <c r="BE621" s="346"/>
      <c r="BF621" s="346"/>
      <c r="BG621" s="346"/>
      <c r="BH621" s="346"/>
      <c r="BI621" s="346"/>
      <c r="BJ621" s="346"/>
      <c r="BK621" s="346"/>
      <c r="BL621" s="346"/>
      <c r="BM621" s="346"/>
      <c r="BN621" s="346"/>
      <c r="BO621" s="346"/>
      <c r="BP621" s="346"/>
      <c r="BQ621" s="346"/>
    </row>
    <row r="622" ht="15.75" customHeight="1">
      <c r="A622" s="346"/>
      <c r="B622" s="346"/>
      <c r="C622" s="346"/>
      <c r="D622" s="346"/>
      <c r="E622" s="346"/>
      <c r="F622" s="346"/>
      <c r="G622" s="346"/>
      <c r="H622" s="346"/>
      <c r="I622" s="346"/>
      <c r="J622" s="346"/>
      <c r="K622" s="346"/>
      <c r="L622" s="346"/>
      <c r="M622" s="346"/>
      <c r="N622" s="346"/>
      <c r="O622" s="346"/>
      <c r="P622" s="346"/>
      <c r="Q622" s="346"/>
      <c r="R622" s="346"/>
      <c r="S622" s="346"/>
      <c r="T622" s="346"/>
      <c r="U622" s="346"/>
      <c r="V622" s="346"/>
      <c r="W622" s="346"/>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c r="AS622" s="346"/>
      <c r="AT622" s="346"/>
      <c r="AU622" s="346"/>
      <c r="AV622" s="346"/>
      <c r="AW622" s="346"/>
      <c r="AX622" s="346"/>
      <c r="AY622" s="346"/>
      <c r="AZ622" s="346"/>
      <c r="BA622" s="346"/>
      <c r="BB622" s="346"/>
      <c r="BC622" s="346"/>
      <c r="BD622" s="346"/>
      <c r="BE622" s="346"/>
      <c r="BF622" s="346"/>
      <c r="BG622" s="346"/>
      <c r="BH622" s="346"/>
      <c r="BI622" s="346"/>
      <c r="BJ622" s="346"/>
      <c r="BK622" s="346"/>
      <c r="BL622" s="346"/>
      <c r="BM622" s="346"/>
      <c r="BN622" s="346"/>
      <c r="BO622" s="346"/>
      <c r="BP622" s="346"/>
      <c r="BQ622" s="346"/>
    </row>
    <row r="623" ht="15.75" customHeight="1">
      <c r="A623" s="346"/>
      <c r="B623" s="346"/>
      <c r="C623" s="346"/>
      <c r="D623" s="346"/>
      <c r="E623" s="346"/>
      <c r="F623" s="346"/>
      <c r="G623" s="346"/>
      <c r="H623" s="346"/>
      <c r="I623" s="346"/>
      <c r="J623" s="346"/>
      <c r="K623" s="346"/>
      <c r="L623" s="346"/>
      <c r="M623" s="346"/>
      <c r="N623" s="346"/>
      <c r="O623" s="346"/>
      <c r="P623" s="346"/>
      <c r="Q623" s="346"/>
      <c r="R623" s="346"/>
      <c r="S623" s="346"/>
      <c r="T623" s="346"/>
      <c r="U623" s="346"/>
      <c r="V623" s="346"/>
      <c r="W623" s="346"/>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c r="AS623" s="346"/>
      <c r="AT623" s="346"/>
      <c r="AU623" s="346"/>
      <c r="AV623" s="346"/>
      <c r="AW623" s="346"/>
      <c r="AX623" s="346"/>
      <c r="AY623" s="346"/>
      <c r="AZ623" s="346"/>
      <c r="BA623" s="346"/>
      <c r="BB623" s="346"/>
      <c r="BC623" s="346"/>
      <c r="BD623" s="346"/>
      <c r="BE623" s="346"/>
      <c r="BF623" s="346"/>
      <c r="BG623" s="346"/>
      <c r="BH623" s="346"/>
      <c r="BI623" s="346"/>
      <c r="BJ623" s="346"/>
      <c r="BK623" s="346"/>
      <c r="BL623" s="346"/>
      <c r="BM623" s="346"/>
      <c r="BN623" s="346"/>
      <c r="BO623" s="346"/>
      <c r="BP623" s="346"/>
      <c r="BQ623" s="346"/>
    </row>
    <row r="624" ht="15.75" customHeight="1">
      <c r="A624" s="346"/>
      <c r="B624" s="346"/>
      <c r="C624" s="346"/>
      <c r="D624" s="346"/>
      <c r="E624" s="346"/>
      <c r="F624" s="346"/>
      <c r="G624" s="346"/>
      <c r="H624" s="346"/>
      <c r="I624" s="346"/>
      <c r="J624" s="346"/>
      <c r="K624" s="346"/>
      <c r="L624" s="346"/>
      <c r="M624" s="346"/>
      <c r="N624" s="346"/>
      <c r="O624" s="346"/>
      <c r="P624" s="346"/>
      <c r="Q624" s="346"/>
      <c r="R624" s="346"/>
      <c r="S624" s="346"/>
      <c r="T624" s="346"/>
      <c r="U624" s="346"/>
      <c r="V624" s="346"/>
      <c r="W624" s="346"/>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c r="AS624" s="346"/>
      <c r="AT624" s="346"/>
      <c r="AU624" s="346"/>
      <c r="AV624" s="346"/>
      <c r="AW624" s="346"/>
      <c r="AX624" s="346"/>
      <c r="AY624" s="346"/>
      <c r="AZ624" s="346"/>
      <c r="BA624" s="346"/>
      <c r="BB624" s="346"/>
      <c r="BC624" s="346"/>
      <c r="BD624" s="346"/>
      <c r="BE624" s="346"/>
      <c r="BF624" s="346"/>
      <c r="BG624" s="346"/>
      <c r="BH624" s="346"/>
      <c r="BI624" s="346"/>
      <c r="BJ624" s="346"/>
      <c r="BK624" s="346"/>
      <c r="BL624" s="346"/>
      <c r="BM624" s="346"/>
      <c r="BN624" s="346"/>
      <c r="BO624" s="346"/>
      <c r="BP624" s="346"/>
      <c r="BQ624" s="346"/>
    </row>
    <row r="625" ht="15.75" customHeight="1">
      <c r="A625" s="346"/>
      <c r="B625" s="346"/>
      <c r="C625" s="346"/>
      <c r="D625" s="346"/>
      <c r="E625" s="346"/>
      <c r="F625" s="346"/>
      <c r="G625" s="346"/>
      <c r="H625" s="346"/>
      <c r="I625" s="346"/>
      <c r="J625" s="346"/>
      <c r="K625" s="346"/>
      <c r="L625" s="346"/>
      <c r="M625" s="346"/>
      <c r="N625" s="346"/>
      <c r="O625" s="346"/>
      <c r="P625" s="346"/>
      <c r="Q625" s="346"/>
      <c r="R625" s="346"/>
      <c r="S625" s="346"/>
      <c r="T625" s="346"/>
      <c r="U625" s="346"/>
      <c r="V625" s="346"/>
      <c r="W625" s="346"/>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c r="AS625" s="346"/>
      <c r="AT625" s="346"/>
      <c r="AU625" s="346"/>
      <c r="AV625" s="346"/>
      <c r="AW625" s="346"/>
      <c r="AX625" s="346"/>
      <c r="AY625" s="346"/>
      <c r="AZ625" s="346"/>
      <c r="BA625" s="346"/>
      <c r="BB625" s="346"/>
      <c r="BC625" s="346"/>
      <c r="BD625" s="346"/>
      <c r="BE625" s="346"/>
      <c r="BF625" s="346"/>
      <c r="BG625" s="346"/>
      <c r="BH625" s="346"/>
      <c r="BI625" s="346"/>
      <c r="BJ625" s="346"/>
      <c r="BK625" s="346"/>
      <c r="BL625" s="346"/>
      <c r="BM625" s="346"/>
      <c r="BN625" s="346"/>
      <c r="BO625" s="346"/>
      <c r="BP625" s="346"/>
      <c r="BQ625" s="346"/>
    </row>
    <row r="626" ht="15.75" customHeight="1">
      <c r="A626" s="346"/>
      <c r="B626" s="346"/>
      <c r="C626" s="346"/>
      <c r="D626" s="346"/>
      <c r="E626" s="346"/>
      <c r="F626" s="346"/>
      <c r="G626" s="346"/>
      <c r="H626" s="346"/>
      <c r="I626" s="346"/>
      <c r="J626" s="346"/>
      <c r="K626" s="346"/>
      <c r="L626" s="346"/>
      <c r="M626" s="346"/>
      <c r="N626" s="346"/>
      <c r="O626" s="346"/>
      <c r="P626" s="346"/>
      <c r="Q626" s="346"/>
      <c r="R626" s="346"/>
      <c r="S626" s="346"/>
      <c r="T626" s="346"/>
      <c r="U626" s="346"/>
      <c r="V626" s="346"/>
      <c r="W626" s="346"/>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c r="AS626" s="346"/>
      <c r="AT626" s="346"/>
      <c r="AU626" s="346"/>
      <c r="AV626" s="346"/>
      <c r="AW626" s="346"/>
      <c r="AX626" s="346"/>
      <c r="AY626" s="346"/>
      <c r="AZ626" s="346"/>
      <c r="BA626" s="346"/>
      <c r="BB626" s="346"/>
      <c r="BC626" s="346"/>
      <c r="BD626" s="346"/>
      <c r="BE626" s="346"/>
      <c r="BF626" s="346"/>
      <c r="BG626" s="346"/>
      <c r="BH626" s="346"/>
      <c r="BI626" s="346"/>
      <c r="BJ626" s="346"/>
      <c r="BK626" s="346"/>
      <c r="BL626" s="346"/>
      <c r="BM626" s="346"/>
      <c r="BN626" s="346"/>
      <c r="BO626" s="346"/>
      <c r="BP626" s="346"/>
      <c r="BQ626" s="346"/>
    </row>
    <row r="627" ht="15.75" customHeight="1">
      <c r="A627" s="346"/>
      <c r="B627" s="346"/>
      <c r="C627" s="346"/>
      <c r="D627" s="346"/>
      <c r="E627" s="346"/>
      <c r="F627" s="346"/>
      <c r="G627" s="346"/>
      <c r="H627" s="346"/>
      <c r="I627" s="346"/>
      <c r="J627" s="346"/>
      <c r="K627" s="346"/>
      <c r="L627" s="346"/>
      <c r="M627" s="346"/>
      <c r="N627" s="346"/>
      <c r="O627" s="346"/>
      <c r="P627" s="346"/>
      <c r="Q627" s="346"/>
      <c r="R627" s="346"/>
      <c r="S627" s="346"/>
      <c r="T627" s="346"/>
      <c r="U627" s="346"/>
      <c r="V627" s="346"/>
      <c r="W627" s="346"/>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c r="AS627" s="346"/>
      <c r="AT627" s="346"/>
      <c r="AU627" s="346"/>
      <c r="AV627" s="346"/>
      <c r="AW627" s="346"/>
      <c r="AX627" s="346"/>
      <c r="AY627" s="346"/>
      <c r="AZ627" s="346"/>
      <c r="BA627" s="346"/>
      <c r="BB627" s="346"/>
      <c r="BC627" s="346"/>
      <c r="BD627" s="346"/>
      <c r="BE627" s="346"/>
      <c r="BF627" s="346"/>
      <c r="BG627" s="346"/>
      <c r="BH627" s="346"/>
      <c r="BI627" s="346"/>
      <c r="BJ627" s="346"/>
      <c r="BK627" s="346"/>
      <c r="BL627" s="346"/>
      <c r="BM627" s="346"/>
      <c r="BN627" s="346"/>
      <c r="BO627" s="346"/>
      <c r="BP627" s="346"/>
      <c r="BQ627" s="346"/>
    </row>
    <row r="628" ht="15.75" customHeight="1">
      <c r="A628" s="346"/>
      <c r="B628" s="346"/>
      <c r="C628" s="346"/>
      <c r="D628" s="346"/>
      <c r="E628" s="346"/>
      <c r="F628" s="346"/>
      <c r="G628" s="346"/>
      <c r="H628" s="346"/>
      <c r="I628" s="346"/>
      <c r="J628" s="346"/>
      <c r="K628" s="346"/>
      <c r="L628" s="346"/>
      <c r="M628" s="346"/>
      <c r="N628" s="346"/>
      <c r="O628" s="346"/>
      <c r="P628" s="346"/>
      <c r="Q628" s="346"/>
      <c r="R628" s="346"/>
      <c r="S628" s="346"/>
      <c r="T628" s="346"/>
      <c r="U628" s="346"/>
      <c r="V628" s="346"/>
      <c r="W628" s="346"/>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c r="AS628" s="346"/>
      <c r="AT628" s="346"/>
      <c r="AU628" s="346"/>
      <c r="AV628" s="346"/>
      <c r="AW628" s="346"/>
      <c r="AX628" s="346"/>
      <c r="AY628" s="346"/>
      <c r="AZ628" s="346"/>
      <c r="BA628" s="346"/>
      <c r="BB628" s="346"/>
      <c r="BC628" s="346"/>
      <c r="BD628" s="346"/>
      <c r="BE628" s="346"/>
      <c r="BF628" s="346"/>
      <c r="BG628" s="346"/>
      <c r="BH628" s="346"/>
      <c r="BI628" s="346"/>
      <c r="BJ628" s="346"/>
      <c r="BK628" s="346"/>
      <c r="BL628" s="346"/>
      <c r="BM628" s="346"/>
      <c r="BN628" s="346"/>
      <c r="BO628" s="346"/>
      <c r="BP628" s="346"/>
      <c r="BQ628" s="346"/>
    </row>
    <row r="629" ht="15.75" customHeight="1">
      <c r="A629" s="346"/>
      <c r="B629" s="346"/>
      <c r="C629" s="346"/>
      <c r="D629" s="346"/>
      <c r="E629" s="346"/>
      <c r="F629" s="346"/>
      <c r="G629" s="346"/>
      <c r="H629" s="346"/>
      <c r="I629" s="346"/>
      <c r="J629" s="346"/>
      <c r="K629" s="346"/>
      <c r="L629" s="346"/>
      <c r="M629" s="346"/>
      <c r="N629" s="346"/>
      <c r="O629" s="346"/>
      <c r="P629" s="346"/>
      <c r="Q629" s="346"/>
      <c r="R629" s="346"/>
      <c r="S629" s="346"/>
      <c r="T629" s="346"/>
      <c r="U629" s="346"/>
      <c r="V629" s="346"/>
      <c r="W629" s="346"/>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c r="AS629" s="346"/>
      <c r="AT629" s="346"/>
      <c r="AU629" s="346"/>
      <c r="AV629" s="346"/>
      <c r="AW629" s="346"/>
      <c r="AX629" s="346"/>
      <c r="AY629" s="346"/>
      <c r="AZ629" s="346"/>
      <c r="BA629" s="346"/>
      <c r="BB629" s="346"/>
      <c r="BC629" s="346"/>
      <c r="BD629" s="346"/>
      <c r="BE629" s="346"/>
      <c r="BF629" s="346"/>
      <c r="BG629" s="346"/>
      <c r="BH629" s="346"/>
      <c r="BI629" s="346"/>
      <c r="BJ629" s="346"/>
      <c r="BK629" s="346"/>
      <c r="BL629" s="346"/>
      <c r="BM629" s="346"/>
      <c r="BN629" s="346"/>
      <c r="BO629" s="346"/>
      <c r="BP629" s="346"/>
      <c r="BQ629" s="346"/>
    </row>
    <row r="630" ht="15.75" customHeight="1">
      <c r="A630" s="346"/>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c r="AS630" s="346"/>
      <c r="AT630" s="346"/>
      <c r="AU630" s="346"/>
      <c r="AV630" s="346"/>
      <c r="AW630" s="346"/>
      <c r="AX630" s="346"/>
      <c r="AY630" s="346"/>
      <c r="AZ630" s="346"/>
      <c r="BA630" s="346"/>
      <c r="BB630" s="346"/>
      <c r="BC630" s="346"/>
      <c r="BD630" s="346"/>
      <c r="BE630" s="346"/>
      <c r="BF630" s="346"/>
      <c r="BG630" s="346"/>
      <c r="BH630" s="346"/>
      <c r="BI630" s="346"/>
      <c r="BJ630" s="346"/>
      <c r="BK630" s="346"/>
      <c r="BL630" s="346"/>
      <c r="BM630" s="346"/>
      <c r="BN630" s="346"/>
      <c r="BO630" s="346"/>
      <c r="BP630" s="346"/>
      <c r="BQ630" s="346"/>
    </row>
    <row r="631" ht="15.75" customHeight="1">
      <c r="A631" s="346"/>
      <c r="B631" s="346"/>
      <c r="C631" s="346"/>
      <c r="D631" s="346"/>
      <c r="E631" s="346"/>
      <c r="F631" s="346"/>
      <c r="G631" s="346"/>
      <c r="H631" s="346"/>
      <c r="I631" s="346"/>
      <c r="J631" s="346"/>
      <c r="K631" s="346"/>
      <c r="L631" s="346"/>
      <c r="M631" s="346"/>
      <c r="N631" s="346"/>
      <c r="O631" s="346"/>
      <c r="P631" s="346"/>
      <c r="Q631" s="346"/>
      <c r="R631" s="346"/>
      <c r="S631" s="346"/>
      <c r="T631" s="346"/>
      <c r="U631" s="346"/>
      <c r="V631" s="346"/>
      <c r="W631" s="346"/>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c r="AS631" s="346"/>
      <c r="AT631" s="346"/>
      <c r="AU631" s="346"/>
      <c r="AV631" s="346"/>
      <c r="AW631" s="346"/>
      <c r="AX631" s="346"/>
      <c r="AY631" s="346"/>
      <c r="AZ631" s="346"/>
      <c r="BA631" s="346"/>
      <c r="BB631" s="346"/>
      <c r="BC631" s="346"/>
      <c r="BD631" s="346"/>
      <c r="BE631" s="346"/>
      <c r="BF631" s="346"/>
      <c r="BG631" s="346"/>
      <c r="BH631" s="346"/>
      <c r="BI631" s="346"/>
      <c r="BJ631" s="346"/>
      <c r="BK631" s="346"/>
      <c r="BL631" s="346"/>
      <c r="BM631" s="346"/>
      <c r="BN631" s="346"/>
      <c r="BO631" s="346"/>
      <c r="BP631" s="346"/>
      <c r="BQ631" s="346"/>
    </row>
    <row r="632" ht="15.75" customHeight="1">
      <c r="A632" s="346"/>
      <c r="B632" s="346"/>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c r="AS632" s="346"/>
      <c r="AT632" s="346"/>
      <c r="AU632" s="346"/>
      <c r="AV632" s="346"/>
      <c r="AW632" s="346"/>
      <c r="AX632" s="346"/>
      <c r="AY632" s="346"/>
      <c r="AZ632" s="346"/>
      <c r="BA632" s="346"/>
      <c r="BB632" s="346"/>
      <c r="BC632" s="346"/>
      <c r="BD632" s="346"/>
      <c r="BE632" s="346"/>
      <c r="BF632" s="346"/>
      <c r="BG632" s="346"/>
      <c r="BH632" s="346"/>
      <c r="BI632" s="346"/>
      <c r="BJ632" s="346"/>
      <c r="BK632" s="346"/>
      <c r="BL632" s="346"/>
      <c r="BM632" s="346"/>
      <c r="BN632" s="346"/>
      <c r="BO632" s="346"/>
      <c r="BP632" s="346"/>
      <c r="BQ632" s="346"/>
    </row>
    <row r="633" ht="15.75" customHeight="1">
      <c r="A633" s="346"/>
      <c r="B633" s="346"/>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c r="AS633" s="346"/>
      <c r="AT633" s="346"/>
      <c r="AU633" s="346"/>
      <c r="AV633" s="346"/>
      <c r="AW633" s="346"/>
      <c r="AX633" s="346"/>
      <c r="AY633" s="346"/>
      <c r="AZ633" s="346"/>
      <c r="BA633" s="346"/>
      <c r="BB633" s="346"/>
      <c r="BC633" s="346"/>
      <c r="BD633" s="346"/>
      <c r="BE633" s="346"/>
      <c r="BF633" s="346"/>
      <c r="BG633" s="346"/>
      <c r="BH633" s="346"/>
      <c r="BI633" s="346"/>
      <c r="BJ633" s="346"/>
      <c r="BK633" s="346"/>
      <c r="BL633" s="346"/>
      <c r="BM633" s="346"/>
      <c r="BN633" s="346"/>
      <c r="BO633" s="346"/>
      <c r="BP633" s="346"/>
      <c r="BQ633" s="346"/>
    </row>
    <row r="634" ht="15.75" customHeight="1">
      <c r="A634" s="346"/>
      <c r="B634" s="346"/>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c r="AS634" s="346"/>
      <c r="AT634" s="346"/>
      <c r="AU634" s="346"/>
      <c r="AV634" s="346"/>
      <c r="AW634" s="346"/>
      <c r="AX634" s="346"/>
      <c r="AY634" s="346"/>
      <c r="AZ634" s="346"/>
      <c r="BA634" s="346"/>
      <c r="BB634" s="346"/>
      <c r="BC634" s="346"/>
      <c r="BD634" s="346"/>
      <c r="BE634" s="346"/>
      <c r="BF634" s="346"/>
      <c r="BG634" s="346"/>
      <c r="BH634" s="346"/>
      <c r="BI634" s="346"/>
      <c r="BJ634" s="346"/>
      <c r="BK634" s="346"/>
      <c r="BL634" s="346"/>
      <c r="BM634" s="346"/>
      <c r="BN634" s="346"/>
      <c r="BO634" s="346"/>
      <c r="BP634" s="346"/>
      <c r="BQ634" s="346"/>
    </row>
    <row r="635" ht="15.75" customHeight="1">
      <c r="A635" s="346"/>
      <c r="B635" s="346"/>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c r="AS635" s="346"/>
      <c r="AT635" s="346"/>
      <c r="AU635" s="346"/>
      <c r="AV635" s="346"/>
      <c r="AW635" s="346"/>
      <c r="AX635" s="346"/>
      <c r="AY635" s="346"/>
      <c r="AZ635" s="346"/>
      <c r="BA635" s="346"/>
      <c r="BB635" s="346"/>
      <c r="BC635" s="346"/>
      <c r="BD635" s="346"/>
      <c r="BE635" s="346"/>
      <c r="BF635" s="346"/>
      <c r="BG635" s="346"/>
      <c r="BH635" s="346"/>
      <c r="BI635" s="346"/>
      <c r="BJ635" s="346"/>
      <c r="BK635" s="346"/>
      <c r="BL635" s="346"/>
      <c r="BM635" s="346"/>
      <c r="BN635" s="346"/>
      <c r="BO635" s="346"/>
      <c r="BP635" s="346"/>
      <c r="BQ635" s="346"/>
    </row>
    <row r="636" ht="15.75" customHeight="1">
      <c r="A636" s="346"/>
      <c r="B636" s="346"/>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c r="AS636" s="346"/>
      <c r="AT636" s="346"/>
      <c r="AU636" s="346"/>
      <c r="AV636" s="346"/>
      <c r="AW636" s="346"/>
      <c r="AX636" s="346"/>
      <c r="AY636" s="346"/>
      <c r="AZ636" s="346"/>
      <c r="BA636" s="346"/>
      <c r="BB636" s="346"/>
      <c r="BC636" s="346"/>
      <c r="BD636" s="346"/>
      <c r="BE636" s="346"/>
      <c r="BF636" s="346"/>
      <c r="BG636" s="346"/>
      <c r="BH636" s="346"/>
      <c r="BI636" s="346"/>
      <c r="BJ636" s="346"/>
      <c r="BK636" s="346"/>
      <c r="BL636" s="346"/>
      <c r="BM636" s="346"/>
      <c r="BN636" s="346"/>
      <c r="BO636" s="346"/>
      <c r="BP636" s="346"/>
      <c r="BQ636" s="346"/>
    </row>
    <row r="637" ht="15.75" customHeight="1">
      <c r="A637" s="346"/>
      <c r="B637" s="346"/>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c r="AS637" s="346"/>
      <c r="AT637" s="346"/>
      <c r="AU637" s="346"/>
      <c r="AV637" s="346"/>
      <c r="AW637" s="346"/>
      <c r="AX637" s="346"/>
      <c r="AY637" s="346"/>
      <c r="AZ637" s="346"/>
      <c r="BA637" s="346"/>
      <c r="BB637" s="346"/>
      <c r="BC637" s="346"/>
      <c r="BD637" s="346"/>
      <c r="BE637" s="346"/>
      <c r="BF637" s="346"/>
      <c r="BG637" s="346"/>
      <c r="BH637" s="346"/>
      <c r="BI637" s="346"/>
      <c r="BJ637" s="346"/>
      <c r="BK637" s="346"/>
      <c r="BL637" s="346"/>
      <c r="BM637" s="346"/>
      <c r="BN637" s="346"/>
      <c r="BO637" s="346"/>
      <c r="BP637" s="346"/>
      <c r="BQ637" s="346"/>
    </row>
    <row r="638" ht="15.75" customHeight="1">
      <c r="A638" s="346"/>
      <c r="B638" s="346"/>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c r="AS638" s="346"/>
      <c r="AT638" s="346"/>
      <c r="AU638" s="346"/>
      <c r="AV638" s="346"/>
      <c r="AW638" s="346"/>
      <c r="AX638" s="346"/>
      <c r="AY638" s="346"/>
      <c r="AZ638" s="346"/>
      <c r="BA638" s="346"/>
      <c r="BB638" s="346"/>
      <c r="BC638" s="346"/>
      <c r="BD638" s="346"/>
      <c r="BE638" s="346"/>
      <c r="BF638" s="346"/>
      <c r="BG638" s="346"/>
      <c r="BH638" s="346"/>
      <c r="BI638" s="346"/>
      <c r="BJ638" s="346"/>
      <c r="BK638" s="346"/>
      <c r="BL638" s="346"/>
      <c r="BM638" s="346"/>
      <c r="BN638" s="346"/>
      <c r="BO638" s="346"/>
      <c r="BP638" s="346"/>
      <c r="BQ638" s="346"/>
    </row>
    <row r="639" ht="15.75" customHeight="1">
      <c r="A639" s="346"/>
      <c r="B639" s="346"/>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c r="AS639" s="346"/>
      <c r="AT639" s="346"/>
      <c r="AU639" s="346"/>
      <c r="AV639" s="346"/>
      <c r="AW639" s="346"/>
      <c r="AX639" s="346"/>
      <c r="AY639" s="346"/>
      <c r="AZ639" s="346"/>
      <c r="BA639" s="346"/>
      <c r="BB639" s="346"/>
      <c r="BC639" s="346"/>
      <c r="BD639" s="346"/>
      <c r="BE639" s="346"/>
      <c r="BF639" s="346"/>
      <c r="BG639" s="346"/>
      <c r="BH639" s="346"/>
      <c r="BI639" s="346"/>
      <c r="BJ639" s="346"/>
      <c r="BK639" s="346"/>
      <c r="BL639" s="346"/>
      <c r="BM639" s="346"/>
      <c r="BN639" s="346"/>
      <c r="BO639" s="346"/>
      <c r="BP639" s="346"/>
      <c r="BQ639" s="346"/>
    </row>
    <row r="640" ht="15.75" customHeight="1">
      <c r="A640" s="346"/>
      <c r="B640" s="346"/>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c r="AS640" s="346"/>
      <c r="AT640" s="346"/>
      <c r="AU640" s="346"/>
      <c r="AV640" s="346"/>
      <c r="AW640" s="346"/>
      <c r="AX640" s="346"/>
      <c r="AY640" s="346"/>
      <c r="AZ640" s="346"/>
      <c r="BA640" s="346"/>
      <c r="BB640" s="346"/>
      <c r="BC640" s="346"/>
      <c r="BD640" s="346"/>
      <c r="BE640" s="346"/>
      <c r="BF640" s="346"/>
      <c r="BG640" s="346"/>
      <c r="BH640" s="346"/>
      <c r="BI640" s="346"/>
      <c r="BJ640" s="346"/>
      <c r="BK640" s="346"/>
      <c r="BL640" s="346"/>
      <c r="BM640" s="346"/>
      <c r="BN640" s="346"/>
      <c r="BO640" s="346"/>
      <c r="BP640" s="346"/>
      <c r="BQ640" s="346"/>
    </row>
    <row r="641" ht="15.75" customHeight="1">
      <c r="A641" s="346"/>
      <c r="B641" s="34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c r="AS641" s="346"/>
      <c r="AT641" s="346"/>
      <c r="AU641" s="346"/>
      <c r="AV641" s="346"/>
      <c r="AW641" s="346"/>
      <c r="AX641" s="346"/>
      <c r="AY641" s="346"/>
      <c r="AZ641" s="346"/>
      <c r="BA641" s="346"/>
      <c r="BB641" s="346"/>
      <c r="BC641" s="346"/>
      <c r="BD641" s="346"/>
      <c r="BE641" s="346"/>
      <c r="BF641" s="346"/>
      <c r="BG641" s="346"/>
      <c r="BH641" s="346"/>
      <c r="BI641" s="346"/>
      <c r="BJ641" s="346"/>
      <c r="BK641" s="346"/>
      <c r="BL641" s="346"/>
      <c r="BM641" s="346"/>
      <c r="BN641" s="346"/>
      <c r="BO641" s="346"/>
      <c r="BP641" s="346"/>
      <c r="BQ641" s="346"/>
    </row>
    <row r="642" ht="15.75" customHeight="1">
      <c r="A642" s="346"/>
      <c r="B642" s="34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c r="AS642" s="346"/>
      <c r="AT642" s="346"/>
      <c r="AU642" s="346"/>
      <c r="AV642" s="346"/>
      <c r="AW642" s="346"/>
      <c r="AX642" s="346"/>
      <c r="AY642" s="346"/>
      <c r="AZ642" s="346"/>
      <c r="BA642" s="346"/>
      <c r="BB642" s="346"/>
      <c r="BC642" s="346"/>
      <c r="BD642" s="346"/>
      <c r="BE642" s="346"/>
      <c r="BF642" s="346"/>
      <c r="BG642" s="346"/>
      <c r="BH642" s="346"/>
      <c r="BI642" s="346"/>
      <c r="BJ642" s="346"/>
      <c r="BK642" s="346"/>
      <c r="BL642" s="346"/>
      <c r="BM642" s="346"/>
      <c r="BN642" s="346"/>
      <c r="BO642" s="346"/>
      <c r="BP642" s="346"/>
      <c r="BQ642" s="346"/>
    </row>
    <row r="643" ht="15.75" customHeight="1">
      <c r="A643" s="346"/>
      <c r="B643" s="34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c r="AS643" s="346"/>
      <c r="AT643" s="346"/>
      <c r="AU643" s="346"/>
      <c r="AV643" s="346"/>
      <c r="AW643" s="346"/>
      <c r="AX643" s="346"/>
      <c r="AY643" s="346"/>
      <c r="AZ643" s="346"/>
      <c r="BA643" s="346"/>
      <c r="BB643" s="346"/>
      <c r="BC643" s="346"/>
      <c r="BD643" s="346"/>
      <c r="BE643" s="346"/>
      <c r="BF643" s="346"/>
      <c r="BG643" s="346"/>
      <c r="BH643" s="346"/>
      <c r="BI643" s="346"/>
      <c r="BJ643" s="346"/>
      <c r="BK643" s="346"/>
      <c r="BL643" s="346"/>
      <c r="BM643" s="346"/>
      <c r="BN643" s="346"/>
      <c r="BO643" s="346"/>
      <c r="BP643" s="346"/>
      <c r="BQ643" s="346"/>
    </row>
    <row r="644" ht="15.75" customHeight="1">
      <c r="A644" s="346"/>
      <c r="B644" s="34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c r="AS644" s="346"/>
      <c r="AT644" s="346"/>
      <c r="AU644" s="346"/>
      <c r="AV644" s="346"/>
      <c r="AW644" s="346"/>
      <c r="AX644" s="346"/>
      <c r="AY644" s="346"/>
      <c r="AZ644" s="346"/>
      <c r="BA644" s="346"/>
      <c r="BB644" s="346"/>
      <c r="BC644" s="346"/>
      <c r="BD644" s="346"/>
      <c r="BE644" s="346"/>
      <c r="BF644" s="346"/>
      <c r="BG644" s="346"/>
      <c r="BH644" s="346"/>
      <c r="BI644" s="346"/>
      <c r="BJ644" s="346"/>
      <c r="BK644" s="346"/>
      <c r="BL644" s="346"/>
      <c r="BM644" s="346"/>
      <c r="BN644" s="346"/>
      <c r="BO644" s="346"/>
      <c r="BP644" s="346"/>
      <c r="BQ644" s="346"/>
    </row>
    <row r="645" ht="15.75" customHeight="1">
      <c r="A645" s="346"/>
      <c r="B645" s="346"/>
      <c r="C645" s="346"/>
      <c r="D645" s="346"/>
      <c r="E645" s="346"/>
      <c r="F645" s="346"/>
      <c r="G645" s="346"/>
      <c r="H645" s="346"/>
      <c r="I645" s="346"/>
      <c r="J645" s="346"/>
      <c r="K645" s="346"/>
      <c r="L645" s="346"/>
      <c r="M645" s="346"/>
      <c r="N645" s="346"/>
      <c r="O645" s="346"/>
      <c r="P645" s="346"/>
      <c r="Q645" s="346"/>
      <c r="R645" s="346"/>
      <c r="S645" s="346"/>
      <c r="T645" s="346"/>
      <c r="U645" s="346"/>
      <c r="V645" s="346"/>
      <c r="W645" s="346"/>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c r="AS645" s="346"/>
      <c r="AT645" s="346"/>
      <c r="AU645" s="346"/>
      <c r="AV645" s="346"/>
      <c r="AW645" s="346"/>
      <c r="AX645" s="346"/>
      <c r="AY645" s="346"/>
      <c r="AZ645" s="346"/>
      <c r="BA645" s="346"/>
      <c r="BB645" s="346"/>
      <c r="BC645" s="346"/>
      <c r="BD645" s="346"/>
      <c r="BE645" s="346"/>
      <c r="BF645" s="346"/>
      <c r="BG645" s="346"/>
      <c r="BH645" s="346"/>
      <c r="BI645" s="346"/>
      <c r="BJ645" s="346"/>
      <c r="BK645" s="346"/>
      <c r="BL645" s="346"/>
      <c r="BM645" s="346"/>
      <c r="BN645" s="346"/>
      <c r="BO645" s="346"/>
      <c r="BP645" s="346"/>
      <c r="BQ645" s="346"/>
    </row>
    <row r="646" ht="15.75" customHeight="1">
      <c r="A646" s="346"/>
      <c r="B646" s="346"/>
      <c r="C646" s="346"/>
      <c r="D646" s="346"/>
      <c r="E646" s="346"/>
      <c r="F646" s="346"/>
      <c r="G646" s="346"/>
      <c r="H646" s="346"/>
      <c r="I646" s="346"/>
      <c r="J646" s="346"/>
      <c r="K646" s="346"/>
      <c r="L646" s="346"/>
      <c r="M646" s="346"/>
      <c r="N646" s="346"/>
      <c r="O646" s="346"/>
      <c r="P646" s="346"/>
      <c r="Q646" s="346"/>
      <c r="R646" s="346"/>
      <c r="S646" s="346"/>
      <c r="T646" s="346"/>
      <c r="U646" s="346"/>
      <c r="V646" s="346"/>
      <c r="W646" s="346"/>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c r="AS646" s="346"/>
      <c r="AT646" s="346"/>
      <c r="AU646" s="346"/>
      <c r="AV646" s="346"/>
      <c r="AW646" s="346"/>
      <c r="AX646" s="346"/>
      <c r="AY646" s="346"/>
      <c r="AZ646" s="346"/>
      <c r="BA646" s="346"/>
      <c r="BB646" s="346"/>
      <c r="BC646" s="346"/>
      <c r="BD646" s="346"/>
      <c r="BE646" s="346"/>
      <c r="BF646" s="346"/>
      <c r="BG646" s="346"/>
      <c r="BH646" s="346"/>
      <c r="BI646" s="346"/>
      <c r="BJ646" s="346"/>
      <c r="BK646" s="346"/>
      <c r="BL646" s="346"/>
      <c r="BM646" s="346"/>
      <c r="BN646" s="346"/>
      <c r="BO646" s="346"/>
      <c r="BP646" s="346"/>
      <c r="BQ646" s="346"/>
    </row>
    <row r="647" ht="15.75" customHeight="1">
      <c r="A647" s="346"/>
      <c r="B647" s="346"/>
      <c r="C647" s="346"/>
      <c r="D647" s="346"/>
      <c r="E647" s="346"/>
      <c r="F647" s="346"/>
      <c r="G647" s="346"/>
      <c r="H647" s="346"/>
      <c r="I647" s="346"/>
      <c r="J647" s="346"/>
      <c r="K647" s="346"/>
      <c r="L647" s="346"/>
      <c r="M647" s="346"/>
      <c r="N647" s="346"/>
      <c r="O647" s="346"/>
      <c r="P647" s="346"/>
      <c r="Q647" s="346"/>
      <c r="R647" s="346"/>
      <c r="S647" s="346"/>
      <c r="T647" s="346"/>
      <c r="U647" s="346"/>
      <c r="V647" s="346"/>
      <c r="W647" s="346"/>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c r="AS647" s="346"/>
      <c r="AT647" s="346"/>
      <c r="AU647" s="346"/>
      <c r="AV647" s="346"/>
      <c r="AW647" s="346"/>
      <c r="AX647" s="346"/>
      <c r="AY647" s="346"/>
      <c r="AZ647" s="346"/>
      <c r="BA647" s="346"/>
      <c r="BB647" s="346"/>
      <c r="BC647" s="346"/>
      <c r="BD647" s="346"/>
      <c r="BE647" s="346"/>
      <c r="BF647" s="346"/>
      <c r="BG647" s="346"/>
      <c r="BH647" s="346"/>
      <c r="BI647" s="346"/>
      <c r="BJ647" s="346"/>
      <c r="BK647" s="346"/>
      <c r="BL647" s="346"/>
      <c r="BM647" s="346"/>
      <c r="BN647" s="346"/>
      <c r="BO647" s="346"/>
      <c r="BP647" s="346"/>
      <c r="BQ647" s="346"/>
    </row>
    <row r="648" ht="15.75" customHeight="1">
      <c r="A648" s="346"/>
      <c r="B648" s="346"/>
      <c r="C648" s="346"/>
      <c r="D648" s="346"/>
      <c r="E648" s="346"/>
      <c r="F648" s="346"/>
      <c r="G648" s="346"/>
      <c r="H648" s="346"/>
      <c r="I648" s="346"/>
      <c r="J648" s="346"/>
      <c r="K648" s="346"/>
      <c r="L648" s="346"/>
      <c r="M648" s="346"/>
      <c r="N648" s="346"/>
      <c r="O648" s="346"/>
      <c r="P648" s="346"/>
      <c r="Q648" s="346"/>
      <c r="R648" s="346"/>
      <c r="S648" s="346"/>
      <c r="T648" s="346"/>
      <c r="U648" s="346"/>
      <c r="V648" s="346"/>
      <c r="W648" s="346"/>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c r="AS648" s="346"/>
      <c r="AT648" s="346"/>
      <c r="AU648" s="346"/>
      <c r="AV648" s="346"/>
      <c r="AW648" s="346"/>
      <c r="AX648" s="346"/>
      <c r="AY648" s="346"/>
      <c r="AZ648" s="346"/>
      <c r="BA648" s="346"/>
      <c r="BB648" s="346"/>
      <c r="BC648" s="346"/>
      <c r="BD648" s="346"/>
      <c r="BE648" s="346"/>
      <c r="BF648" s="346"/>
      <c r="BG648" s="346"/>
      <c r="BH648" s="346"/>
      <c r="BI648" s="346"/>
      <c r="BJ648" s="346"/>
      <c r="BK648" s="346"/>
      <c r="BL648" s="346"/>
      <c r="BM648" s="346"/>
      <c r="BN648" s="346"/>
      <c r="BO648" s="346"/>
      <c r="BP648" s="346"/>
      <c r="BQ648" s="346"/>
    </row>
    <row r="649" ht="15.75" customHeight="1">
      <c r="A649" s="346"/>
      <c r="B649" s="34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c r="AS649" s="346"/>
      <c r="AT649" s="346"/>
      <c r="AU649" s="346"/>
      <c r="AV649" s="346"/>
      <c r="AW649" s="346"/>
      <c r="AX649" s="346"/>
      <c r="AY649" s="346"/>
      <c r="AZ649" s="346"/>
      <c r="BA649" s="346"/>
      <c r="BB649" s="346"/>
      <c r="BC649" s="346"/>
      <c r="BD649" s="346"/>
      <c r="BE649" s="346"/>
      <c r="BF649" s="346"/>
      <c r="BG649" s="346"/>
      <c r="BH649" s="346"/>
      <c r="BI649" s="346"/>
      <c r="BJ649" s="346"/>
      <c r="BK649" s="346"/>
      <c r="BL649" s="346"/>
      <c r="BM649" s="346"/>
      <c r="BN649" s="346"/>
      <c r="BO649" s="346"/>
      <c r="BP649" s="346"/>
      <c r="BQ649" s="346"/>
    </row>
    <row r="650" ht="15.75" customHeight="1">
      <c r="A650" s="346"/>
      <c r="B650" s="34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c r="AS650" s="346"/>
      <c r="AT650" s="346"/>
      <c r="AU650" s="346"/>
      <c r="AV650" s="346"/>
      <c r="AW650" s="346"/>
      <c r="AX650" s="346"/>
      <c r="AY650" s="346"/>
      <c r="AZ650" s="346"/>
      <c r="BA650" s="346"/>
      <c r="BB650" s="346"/>
      <c r="BC650" s="346"/>
      <c r="BD650" s="346"/>
      <c r="BE650" s="346"/>
      <c r="BF650" s="346"/>
      <c r="BG650" s="346"/>
      <c r="BH650" s="346"/>
      <c r="BI650" s="346"/>
      <c r="BJ650" s="346"/>
      <c r="BK650" s="346"/>
      <c r="BL650" s="346"/>
      <c r="BM650" s="346"/>
      <c r="BN650" s="346"/>
      <c r="BO650" s="346"/>
      <c r="BP650" s="346"/>
      <c r="BQ650" s="346"/>
    </row>
    <row r="651" ht="15.75" customHeight="1">
      <c r="A651" s="346"/>
      <c r="B651" s="34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c r="AS651" s="346"/>
      <c r="AT651" s="346"/>
      <c r="AU651" s="346"/>
      <c r="AV651" s="346"/>
      <c r="AW651" s="346"/>
      <c r="AX651" s="346"/>
      <c r="AY651" s="346"/>
      <c r="AZ651" s="346"/>
      <c r="BA651" s="346"/>
      <c r="BB651" s="346"/>
      <c r="BC651" s="346"/>
      <c r="BD651" s="346"/>
      <c r="BE651" s="346"/>
      <c r="BF651" s="346"/>
      <c r="BG651" s="346"/>
      <c r="BH651" s="346"/>
      <c r="BI651" s="346"/>
      <c r="BJ651" s="346"/>
      <c r="BK651" s="346"/>
      <c r="BL651" s="346"/>
      <c r="BM651" s="346"/>
      <c r="BN651" s="346"/>
      <c r="BO651" s="346"/>
      <c r="BP651" s="346"/>
      <c r="BQ651" s="346"/>
    </row>
    <row r="652" ht="15.75" customHeight="1">
      <c r="A652" s="346"/>
      <c r="B652" s="34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c r="AS652" s="346"/>
      <c r="AT652" s="346"/>
      <c r="AU652" s="346"/>
      <c r="AV652" s="346"/>
      <c r="AW652" s="346"/>
      <c r="AX652" s="346"/>
      <c r="AY652" s="346"/>
      <c r="AZ652" s="346"/>
      <c r="BA652" s="346"/>
      <c r="BB652" s="346"/>
      <c r="BC652" s="346"/>
      <c r="BD652" s="346"/>
      <c r="BE652" s="346"/>
      <c r="BF652" s="346"/>
      <c r="BG652" s="346"/>
      <c r="BH652" s="346"/>
      <c r="BI652" s="346"/>
      <c r="BJ652" s="346"/>
      <c r="BK652" s="346"/>
      <c r="BL652" s="346"/>
      <c r="BM652" s="346"/>
      <c r="BN652" s="346"/>
      <c r="BO652" s="346"/>
      <c r="BP652" s="346"/>
      <c r="BQ652" s="346"/>
    </row>
    <row r="653" ht="15.75" customHeight="1">
      <c r="A653" s="346"/>
      <c r="B653" s="34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c r="AS653" s="346"/>
      <c r="AT653" s="346"/>
      <c r="AU653" s="346"/>
      <c r="AV653" s="346"/>
      <c r="AW653" s="346"/>
      <c r="AX653" s="346"/>
      <c r="AY653" s="346"/>
      <c r="AZ653" s="346"/>
      <c r="BA653" s="346"/>
      <c r="BB653" s="346"/>
      <c r="BC653" s="346"/>
      <c r="BD653" s="346"/>
      <c r="BE653" s="346"/>
      <c r="BF653" s="346"/>
      <c r="BG653" s="346"/>
      <c r="BH653" s="346"/>
      <c r="BI653" s="346"/>
      <c r="BJ653" s="346"/>
      <c r="BK653" s="346"/>
      <c r="BL653" s="346"/>
      <c r="BM653" s="346"/>
      <c r="BN653" s="346"/>
      <c r="BO653" s="346"/>
      <c r="BP653" s="346"/>
      <c r="BQ653" s="346"/>
    </row>
    <row r="654" ht="15.75" customHeight="1">
      <c r="A654" s="346"/>
      <c r="B654" s="346"/>
      <c r="C654" s="346"/>
      <c r="D654" s="346"/>
      <c r="E654" s="346"/>
      <c r="F654" s="346"/>
      <c r="G654" s="346"/>
      <c r="H654" s="346"/>
      <c r="I654" s="346"/>
      <c r="J654" s="346"/>
      <c r="K654" s="346"/>
      <c r="L654" s="346"/>
      <c r="M654" s="346"/>
      <c r="N654" s="346"/>
      <c r="O654" s="346"/>
      <c r="P654" s="346"/>
      <c r="Q654" s="346"/>
      <c r="R654" s="346"/>
      <c r="S654" s="346"/>
      <c r="T654" s="346"/>
      <c r="U654" s="346"/>
      <c r="V654" s="346"/>
      <c r="W654" s="346"/>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c r="AS654" s="346"/>
      <c r="AT654" s="346"/>
      <c r="AU654" s="346"/>
      <c r="AV654" s="346"/>
      <c r="AW654" s="346"/>
      <c r="AX654" s="346"/>
      <c r="AY654" s="346"/>
      <c r="AZ654" s="346"/>
      <c r="BA654" s="346"/>
      <c r="BB654" s="346"/>
      <c r="BC654" s="346"/>
      <c r="BD654" s="346"/>
      <c r="BE654" s="346"/>
      <c r="BF654" s="346"/>
      <c r="BG654" s="346"/>
      <c r="BH654" s="346"/>
      <c r="BI654" s="346"/>
      <c r="BJ654" s="346"/>
      <c r="BK654" s="346"/>
      <c r="BL654" s="346"/>
      <c r="BM654" s="346"/>
      <c r="BN654" s="346"/>
      <c r="BO654" s="346"/>
      <c r="BP654" s="346"/>
      <c r="BQ654" s="346"/>
    </row>
    <row r="655" ht="15.75" customHeight="1">
      <c r="A655" s="346"/>
      <c r="B655" s="346"/>
      <c r="C655" s="346"/>
      <c r="D655" s="346"/>
      <c r="E655" s="346"/>
      <c r="F655" s="346"/>
      <c r="G655" s="346"/>
      <c r="H655" s="346"/>
      <c r="I655" s="346"/>
      <c r="J655" s="346"/>
      <c r="K655" s="346"/>
      <c r="L655" s="346"/>
      <c r="M655" s="346"/>
      <c r="N655" s="346"/>
      <c r="O655" s="346"/>
      <c r="P655" s="346"/>
      <c r="Q655" s="346"/>
      <c r="R655" s="346"/>
      <c r="S655" s="346"/>
      <c r="T655" s="346"/>
      <c r="U655" s="346"/>
      <c r="V655" s="346"/>
      <c r="W655" s="346"/>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c r="AS655" s="346"/>
      <c r="AT655" s="346"/>
      <c r="AU655" s="346"/>
      <c r="AV655" s="346"/>
      <c r="AW655" s="346"/>
      <c r="AX655" s="346"/>
      <c r="AY655" s="346"/>
      <c r="AZ655" s="346"/>
      <c r="BA655" s="346"/>
      <c r="BB655" s="346"/>
      <c r="BC655" s="346"/>
      <c r="BD655" s="346"/>
      <c r="BE655" s="346"/>
      <c r="BF655" s="346"/>
      <c r="BG655" s="346"/>
      <c r="BH655" s="346"/>
      <c r="BI655" s="346"/>
      <c r="BJ655" s="346"/>
      <c r="BK655" s="346"/>
      <c r="BL655" s="346"/>
      <c r="BM655" s="346"/>
      <c r="BN655" s="346"/>
      <c r="BO655" s="346"/>
      <c r="BP655" s="346"/>
      <c r="BQ655" s="346"/>
    </row>
    <row r="656" ht="15.75" customHeight="1">
      <c r="A656" s="346"/>
      <c r="B656" s="346"/>
      <c r="C656" s="346"/>
      <c r="D656" s="346"/>
      <c r="E656" s="346"/>
      <c r="F656" s="346"/>
      <c r="G656" s="346"/>
      <c r="H656" s="346"/>
      <c r="I656" s="346"/>
      <c r="J656" s="346"/>
      <c r="K656" s="346"/>
      <c r="L656" s="346"/>
      <c r="M656" s="346"/>
      <c r="N656" s="346"/>
      <c r="O656" s="346"/>
      <c r="P656" s="346"/>
      <c r="Q656" s="346"/>
      <c r="R656" s="346"/>
      <c r="S656" s="346"/>
      <c r="T656" s="346"/>
      <c r="U656" s="346"/>
      <c r="V656" s="346"/>
      <c r="W656" s="346"/>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c r="AS656" s="346"/>
      <c r="AT656" s="346"/>
      <c r="AU656" s="346"/>
      <c r="AV656" s="346"/>
      <c r="AW656" s="346"/>
      <c r="AX656" s="346"/>
      <c r="AY656" s="346"/>
      <c r="AZ656" s="346"/>
      <c r="BA656" s="346"/>
      <c r="BB656" s="346"/>
      <c r="BC656" s="346"/>
      <c r="BD656" s="346"/>
      <c r="BE656" s="346"/>
      <c r="BF656" s="346"/>
      <c r="BG656" s="346"/>
      <c r="BH656" s="346"/>
      <c r="BI656" s="346"/>
      <c r="BJ656" s="346"/>
      <c r="BK656" s="346"/>
      <c r="BL656" s="346"/>
      <c r="BM656" s="346"/>
      <c r="BN656" s="346"/>
      <c r="BO656" s="346"/>
      <c r="BP656" s="346"/>
      <c r="BQ656" s="346"/>
    </row>
    <row r="657" ht="15.75" customHeight="1">
      <c r="A657" s="346"/>
      <c r="B657" s="346"/>
      <c r="C657" s="346"/>
      <c r="D657" s="346"/>
      <c r="E657" s="346"/>
      <c r="F657" s="346"/>
      <c r="G657" s="346"/>
      <c r="H657" s="346"/>
      <c r="I657" s="346"/>
      <c r="J657" s="346"/>
      <c r="K657" s="346"/>
      <c r="L657" s="346"/>
      <c r="M657" s="346"/>
      <c r="N657" s="346"/>
      <c r="O657" s="346"/>
      <c r="P657" s="346"/>
      <c r="Q657" s="346"/>
      <c r="R657" s="346"/>
      <c r="S657" s="346"/>
      <c r="T657" s="346"/>
      <c r="U657" s="346"/>
      <c r="V657" s="346"/>
      <c r="W657" s="346"/>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c r="AS657" s="346"/>
      <c r="AT657" s="346"/>
      <c r="AU657" s="346"/>
      <c r="AV657" s="346"/>
      <c r="AW657" s="346"/>
      <c r="AX657" s="346"/>
      <c r="AY657" s="346"/>
      <c r="AZ657" s="346"/>
      <c r="BA657" s="346"/>
      <c r="BB657" s="346"/>
      <c r="BC657" s="346"/>
      <c r="BD657" s="346"/>
      <c r="BE657" s="346"/>
      <c r="BF657" s="346"/>
      <c r="BG657" s="346"/>
      <c r="BH657" s="346"/>
      <c r="BI657" s="346"/>
      <c r="BJ657" s="346"/>
      <c r="BK657" s="346"/>
      <c r="BL657" s="346"/>
      <c r="BM657" s="346"/>
      <c r="BN657" s="346"/>
      <c r="BO657" s="346"/>
      <c r="BP657" s="346"/>
      <c r="BQ657" s="346"/>
    </row>
    <row r="658" ht="15.75" customHeight="1">
      <c r="A658" s="346"/>
      <c r="B658" s="346"/>
      <c r="C658" s="346"/>
      <c r="D658" s="346"/>
      <c r="E658" s="346"/>
      <c r="F658" s="346"/>
      <c r="G658" s="346"/>
      <c r="H658" s="346"/>
      <c r="I658" s="346"/>
      <c r="J658" s="346"/>
      <c r="K658" s="346"/>
      <c r="L658" s="346"/>
      <c r="M658" s="346"/>
      <c r="N658" s="346"/>
      <c r="O658" s="346"/>
      <c r="P658" s="346"/>
      <c r="Q658" s="346"/>
      <c r="R658" s="346"/>
      <c r="S658" s="346"/>
      <c r="T658" s="346"/>
      <c r="U658" s="346"/>
      <c r="V658" s="346"/>
      <c r="W658" s="346"/>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c r="AS658" s="346"/>
      <c r="AT658" s="346"/>
      <c r="AU658" s="346"/>
      <c r="AV658" s="346"/>
      <c r="AW658" s="346"/>
      <c r="AX658" s="346"/>
      <c r="AY658" s="346"/>
      <c r="AZ658" s="346"/>
      <c r="BA658" s="346"/>
      <c r="BB658" s="346"/>
      <c r="BC658" s="346"/>
      <c r="BD658" s="346"/>
      <c r="BE658" s="346"/>
      <c r="BF658" s="346"/>
      <c r="BG658" s="346"/>
      <c r="BH658" s="346"/>
      <c r="BI658" s="346"/>
      <c r="BJ658" s="346"/>
      <c r="BK658" s="346"/>
      <c r="BL658" s="346"/>
      <c r="BM658" s="346"/>
      <c r="BN658" s="346"/>
      <c r="BO658" s="346"/>
      <c r="BP658" s="346"/>
      <c r="BQ658" s="346"/>
    </row>
    <row r="659" ht="15.75" customHeight="1">
      <c r="A659" s="346"/>
      <c r="B659" s="346"/>
      <c r="C659" s="346"/>
      <c r="D659" s="346"/>
      <c r="E659" s="346"/>
      <c r="F659" s="346"/>
      <c r="G659" s="346"/>
      <c r="H659" s="346"/>
      <c r="I659" s="346"/>
      <c r="J659" s="346"/>
      <c r="K659" s="346"/>
      <c r="L659" s="346"/>
      <c r="M659" s="346"/>
      <c r="N659" s="346"/>
      <c r="O659" s="346"/>
      <c r="P659" s="346"/>
      <c r="Q659" s="346"/>
      <c r="R659" s="346"/>
      <c r="S659" s="346"/>
      <c r="T659" s="346"/>
      <c r="U659" s="346"/>
      <c r="V659" s="346"/>
      <c r="W659" s="346"/>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c r="AS659" s="346"/>
      <c r="AT659" s="346"/>
      <c r="AU659" s="346"/>
      <c r="AV659" s="346"/>
      <c r="AW659" s="346"/>
      <c r="AX659" s="346"/>
      <c r="AY659" s="346"/>
      <c r="AZ659" s="346"/>
      <c r="BA659" s="346"/>
      <c r="BB659" s="346"/>
      <c r="BC659" s="346"/>
      <c r="BD659" s="346"/>
      <c r="BE659" s="346"/>
      <c r="BF659" s="346"/>
      <c r="BG659" s="346"/>
      <c r="BH659" s="346"/>
      <c r="BI659" s="346"/>
      <c r="BJ659" s="346"/>
      <c r="BK659" s="346"/>
      <c r="BL659" s="346"/>
      <c r="BM659" s="346"/>
      <c r="BN659" s="346"/>
      <c r="BO659" s="346"/>
      <c r="BP659" s="346"/>
      <c r="BQ659" s="346"/>
    </row>
    <row r="660" ht="15.75" customHeight="1">
      <c r="A660" s="346"/>
      <c r="B660" s="346"/>
      <c r="C660" s="346"/>
      <c r="D660" s="346"/>
      <c r="E660" s="346"/>
      <c r="F660" s="346"/>
      <c r="G660" s="346"/>
      <c r="H660" s="346"/>
      <c r="I660" s="346"/>
      <c r="J660" s="346"/>
      <c r="K660" s="346"/>
      <c r="L660" s="346"/>
      <c r="M660" s="346"/>
      <c r="N660" s="346"/>
      <c r="O660" s="346"/>
      <c r="P660" s="346"/>
      <c r="Q660" s="346"/>
      <c r="R660" s="346"/>
      <c r="S660" s="346"/>
      <c r="T660" s="346"/>
      <c r="U660" s="346"/>
      <c r="V660" s="346"/>
      <c r="W660" s="346"/>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c r="AS660" s="346"/>
      <c r="AT660" s="346"/>
      <c r="AU660" s="346"/>
      <c r="AV660" s="346"/>
      <c r="AW660" s="346"/>
      <c r="AX660" s="346"/>
      <c r="AY660" s="346"/>
      <c r="AZ660" s="346"/>
      <c r="BA660" s="346"/>
      <c r="BB660" s="346"/>
      <c r="BC660" s="346"/>
      <c r="BD660" s="346"/>
      <c r="BE660" s="346"/>
      <c r="BF660" s="346"/>
      <c r="BG660" s="346"/>
      <c r="BH660" s="346"/>
      <c r="BI660" s="346"/>
      <c r="BJ660" s="346"/>
      <c r="BK660" s="346"/>
      <c r="BL660" s="346"/>
      <c r="BM660" s="346"/>
      <c r="BN660" s="346"/>
      <c r="BO660" s="346"/>
      <c r="BP660" s="346"/>
      <c r="BQ660" s="346"/>
    </row>
    <row r="661" ht="15.75" customHeight="1">
      <c r="A661" s="346"/>
      <c r="B661" s="346"/>
      <c r="C661" s="346"/>
      <c r="D661" s="346"/>
      <c r="E661" s="346"/>
      <c r="F661" s="346"/>
      <c r="G661" s="346"/>
      <c r="H661" s="346"/>
      <c r="I661" s="346"/>
      <c r="J661" s="346"/>
      <c r="K661" s="346"/>
      <c r="L661" s="346"/>
      <c r="M661" s="346"/>
      <c r="N661" s="346"/>
      <c r="O661" s="346"/>
      <c r="P661" s="346"/>
      <c r="Q661" s="346"/>
      <c r="R661" s="346"/>
      <c r="S661" s="346"/>
      <c r="T661" s="346"/>
      <c r="U661" s="346"/>
      <c r="V661" s="346"/>
      <c r="W661" s="346"/>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c r="AS661" s="346"/>
      <c r="AT661" s="346"/>
      <c r="AU661" s="346"/>
      <c r="AV661" s="346"/>
      <c r="AW661" s="346"/>
      <c r="AX661" s="346"/>
      <c r="AY661" s="346"/>
      <c r="AZ661" s="346"/>
      <c r="BA661" s="346"/>
      <c r="BB661" s="346"/>
      <c r="BC661" s="346"/>
      <c r="BD661" s="346"/>
      <c r="BE661" s="346"/>
      <c r="BF661" s="346"/>
      <c r="BG661" s="346"/>
      <c r="BH661" s="346"/>
      <c r="BI661" s="346"/>
      <c r="BJ661" s="346"/>
      <c r="BK661" s="346"/>
      <c r="BL661" s="346"/>
      <c r="BM661" s="346"/>
      <c r="BN661" s="346"/>
      <c r="BO661" s="346"/>
      <c r="BP661" s="346"/>
      <c r="BQ661" s="346"/>
    </row>
    <row r="662" ht="15.75" customHeight="1">
      <c r="A662" s="346"/>
      <c r="B662" s="34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c r="AS662" s="346"/>
      <c r="AT662" s="346"/>
      <c r="AU662" s="346"/>
      <c r="AV662" s="346"/>
      <c r="AW662" s="346"/>
      <c r="AX662" s="346"/>
      <c r="AY662" s="346"/>
      <c r="AZ662" s="346"/>
      <c r="BA662" s="346"/>
      <c r="BB662" s="346"/>
      <c r="BC662" s="346"/>
      <c r="BD662" s="346"/>
      <c r="BE662" s="346"/>
      <c r="BF662" s="346"/>
      <c r="BG662" s="346"/>
      <c r="BH662" s="346"/>
      <c r="BI662" s="346"/>
      <c r="BJ662" s="346"/>
      <c r="BK662" s="346"/>
      <c r="BL662" s="346"/>
      <c r="BM662" s="346"/>
      <c r="BN662" s="346"/>
      <c r="BO662" s="346"/>
      <c r="BP662" s="346"/>
      <c r="BQ662" s="346"/>
    </row>
    <row r="663" ht="15.75" customHeight="1">
      <c r="A663" s="346"/>
      <c r="B663" s="34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c r="AS663" s="346"/>
      <c r="AT663" s="346"/>
      <c r="AU663" s="346"/>
      <c r="AV663" s="346"/>
      <c r="AW663" s="346"/>
      <c r="AX663" s="346"/>
      <c r="AY663" s="346"/>
      <c r="AZ663" s="346"/>
      <c r="BA663" s="346"/>
      <c r="BB663" s="346"/>
      <c r="BC663" s="346"/>
      <c r="BD663" s="346"/>
      <c r="BE663" s="346"/>
      <c r="BF663" s="346"/>
      <c r="BG663" s="346"/>
      <c r="BH663" s="346"/>
      <c r="BI663" s="346"/>
      <c r="BJ663" s="346"/>
      <c r="BK663" s="346"/>
      <c r="BL663" s="346"/>
      <c r="BM663" s="346"/>
      <c r="BN663" s="346"/>
      <c r="BO663" s="346"/>
      <c r="BP663" s="346"/>
      <c r="BQ663" s="346"/>
    </row>
    <row r="664" ht="15.75" customHeight="1">
      <c r="A664" s="346"/>
      <c r="B664" s="34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c r="AS664" s="346"/>
      <c r="AT664" s="346"/>
      <c r="AU664" s="346"/>
      <c r="AV664" s="346"/>
      <c r="AW664" s="346"/>
      <c r="AX664" s="346"/>
      <c r="AY664" s="346"/>
      <c r="AZ664" s="346"/>
      <c r="BA664" s="346"/>
      <c r="BB664" s="346"/>
      <c r="BC664" s="346"/>
      <c r="BD664" s="346"/>
      <c r="BE664" s="346"/>
      <c r="BF664" s="346"/>
      <c r="BG664" s="346"/>
      <c r="BH664" s="346"/>
      <c r="BI664" s="346"/>
      <c r="BJ664" s="346"/>
      <c r="BK664" s="346"/>
      <c r="BL664" s="346"/>
      <c r="BM664" s="346"/>
      <c r="BN664" s="346"/>
      <c r="BO664" s="346"/>
      <c r="BP664" s="346"/>
      <c r="BQ664" s="346"/>
    </row>
    <row r="665" ht="15.75" customHeight="1">
      <c r="A665" s="346"/>
      <c r="B665" s="34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c r="AS665" s="346"/>
      <c r="AT665" s="346"/>
      <c r="AU665" s="346"/>
      <c r="AV665" s="346"/>
      <c r="AW665" s="346"/>
      <c r="AX665" s="346"/>
      <c r="AY665" s="346"/>
      <c r="AZ665" s="346"/>
      <c r="BA665" s="346"/>
      <c r="BB665" s="346"/>
      <c r="BC665" s="346"/>
      <c r="BD665" s="346"/>
      <c r="BE665" s="346"/>
      <c r="BF665" s="346"/>
      <c r="BG665" s="346"/>
      <c r="BH665" s="346"/>
      <c r="BI665" s="346"/>
      <c r="BJ665" s="346"/>
      <c r="BK665" s="346"/>
      <c r="BL665" s="346"/>
      <c r="BM665" s="346"/>
      <c r="BN665" s="346"/>
      <c r="BO665" s="346"/>
      <c r="BP665" s="346"/>
      <c r="BQ665" s="346"/>
    </row>
    <row r="666" ht="15.75" customHeight="1">
      <c r="A666" s="346"/>
      <c r="B666" s="34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c r="AS666" s="346"/>
      <c r="AT666" s="346"/>
      <c r="AU666" s="346"/>
      <c r="AV666" s="346"/>
      <c r="AW666" s="346"/>
      <c r="AX666" s="346"/>
      <c r="AY666" s="346"/>
      <c r="AZ666" s="346"/>
      <c r="BA666" s="346"/>
      <c r="BB666" s="346"/>
      <c r="BC666" s="346"/>
      <c r="BD666" s="346"/>
      <c r="BE666" s="346"/>
      <c r="BF666" s="346"/>
      <c r="BG666" s="346"/>
      <c r="BH666" s="346"/>
      <c r="BI666" s="346"/>
      <c r="BJ666" s="346"/>
      <c r="BK666" s="346"/>
      <c r="BL666" s="346"/>
      <c r="BM666" s="346"/>
      <c r="BN666" s="346"/>
      <c r="BO666" s="346"/>
      <c r="BP666" s="346"/>
      <c r="BQ666" s="346"/>
    </row>
    <row r="667" ht="15.75" customHeight="1">
      <c r="A667" s="346"/>
      <c r="B667" s="34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c r="AS667" s="346"/>
      <c r="AT667" s="346"/>
      <c r="AU667" s="346"/>
      <c r="AV667" s="346"/>
      <c r="AW667" s="346"/>
      <c r="AX667" s="346"/>
      <c r="AY667" s="346"/>
      <c r="AZ667" s="346"/>
      <c r="BA667" s="346"/>
      <c r="BB667" s="346"/>
      <c r="BC667" s="346"/>
      <c r="BD667" s="346"/>
      <c r="BE667" s="346"/>
      <c r="BF667" s="346"/>
      <c r="BG667" s="346"/>
      <c r="BH667" s="346"/>
      <c r="BI667" s="346"/>
      <c r="BJ667" s="346"/>
      <c r="BK667" s="346"/>
      <c r="BL667" s="346"/>
      <c r="BM667" s="346"/>
      <c r="BN667" s="346"/>
      <c r="BO667" s="346"/>
      <c r="BP667" s="346"/>
      <c r="BQ667" s="346"/>
    </row>
    <row r="668" ht="15.75" customHeight="1">
      <c r="A668" s="346"/>
      <c r="B668" s="34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c r="AS668" s="346"/>
      <c r="AT668" s="346"/>
      <c r="AU668" s="346"/>
      <c r="AV668" s="346"/>
      <c r="AW668" s="346"/>
      <c r="AX668" s="346"/>
      <c r="AY668" s="346"/>
      <c r="AZ668" s="346"/>
      <c r="BA668" s="346"/>
      <c r="BB668" s="346"/>
      <c r="BC668" s="346"/>
      <c r="BD668" s="346"/>
      <c r="BE668" s="346"/>
      <c r="BF668" s="346"/>
      <c r="BG668" s="346"/>
      <c r="BH668" s="346"/>
      <c r="BI668" s="346"/>
      <c r="BJ668" s="346"/>
      <c r="BK668" s="346"/>
      <c r="BL668" s="346"/>
      <c r="BM668" s="346"/>
      <c r="BN668" s="346"/>
      <c r="BO668" s="346"/>
      <c r="BP668" s="346"/>
      <c r="BQ668" s="346"/>
    </row>
    <row r="669" ht="15.75" customHeight="1">
      <c r="A669" s="346"/>
      <c r="B669" s="34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c r="AS669" s="346"/>
      <c r="AT669" s="346"/>
      <c r="AU669" s="346"/>
      <c r="AV669" s="346"/>
      <c r="AW669" s="346"/>
      <c r="AX669" s="346"/>
      <c r="AY669" s="346"/>
      <c r="AZ669" s="346"/>
      <c r="BA669" s="346"/>
      <c r="BB669" s="346"/>
      <c r="BC669" s="346"/>
      <c r="BD669" s="346"/>
      <c r="BE669" s="346"/>
      <c r="BF669" s="346"/>
      <c r="BG669" s="346"/>
      <c r="BH669" s="346"/>
      <c r="BI669" s="346"/>
      <c r="BJ669" s="346"/>
      <c r="BK669" s="346"/>
      <c r="BL669" s="346"/>
      <c r="BM669" s="346"/>
      <c r="BN669" s="346"/>
      <c r="BO669" s="346"/>
      <c r="BP669" s="346"/>
      <c r="BQ669" s="346"/>
    </row>
    <row r="670" ht="15.75" customHeight="1">
      <c r="A670" s="346"/>
      <c r="B670" s="34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c r="AS670" s="346"/>
      <c r="AT670" s="346"/>
      <c r="AU670" s="346"/>
      <c r="AV670" s="346"/>
      <c r="AW670" s="346"/>
      <c r="AX670" s="346"/>
      <c r="AY670" s="346"/>
      <c r="AZ670" s="346"/>
      <c r="BA670" s="346"/>
      <c r="BB670" s="346"/>
      <c r="BC670" s="346"/>
      <c r="BD670" s="346"/>
      <c r="BE670" s="346"/>
      <c r="BF670" s="346"/>
      <c r="BG670" s="346"/>
      <c r="BH670" s="346"/>
      <c r="BI670" s="346"/>
      <c r="BJ670" s="346"/>
      <c r="BK670" s="346"/>
      <c r="BL670" s="346"/>
      <c r="BM670" s="346"/>
      <c r="BN670" s="346"/>
      <c r="BO670" s="346"/>
      <c r="BP670" s="346"/>
      <c r="BQ670" s="346"/>
    </row>
    <row r="671" ht="15.75" customHeight="1">
      <c r="A671" s="346"/>
      <c r="B671" s="34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c r="AS671" s="346"/>
      <c r="AT671" s="346"/>
      <c r="AU671" s="346"/>
      <c r="AV671" s="346"/>
      <c r="AW671" s="346"/>
      <c r="AX671" s="346"/>
      <c r="AY671" s="346"/>
      <c r="AZ671" s="346"/>
      <c r="BA671" s="346"/>
      <c r="BB671" s="346"/>
      <c r="BC671" s="346"/>
      <c r="BD671" s="346"/>
      <c r="BE671" s="346"/>
      <c r="BF671" s="346"/>
      <c r="BG671" s="346"/>
      <c r="BH671" s="346"/>
      <c r="BI671" s="346"/>
      <c r="BJ671" s="346"/>
      <c r="BK671" s="346"/>
      <c r="BL671" s="346"/>
      <c r="BM671" s="346"/>
      <c r="BN671" s="346"/>
      <c r="BO671" s="346"/>
      <c r="BP671" s="346"/>
      <c r="BQ671" s="346"/>
    </row>
    <row r="672" ht="15.75" customHeight="1">
      <c r="A672" s="346"/>
      <c r="B672" s="34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c r="AS672" s="346"/>
      <c r="AT672" s="346"/>
      <c r="AU672" s="346"/>
      <c r="AV672" s="346"/>
      <c r="AW672" s="346"/>
      <c r="AX672" s="346"/>
      <c r="AY672" s="346"/>
      <c r="AZ672" s="346"/>
      <c r="BA672" s="346"/>
      <c r="BB672" s="346"/>
      <c r="BC672" s="346"/>
      <c r="BD672" s="346"/>
      <c r="BE672" s="346"/>
      <c r="BF672" s="346"/>
      <c r="BG672" s="346"/>
      <c r="BH672" s="346"/>
      <c r="BI672" s="346"/>
      <c r="BJ672" s="346"/>
      <c r="BK672" s="346"/>
      <c r="BL672" s="346"/>
      <c r="BM672" s="346"/>
      <c r="BN672" s="346"/>
      <c r="BO672" s="346"/>
      <c r="BP672" s="346"/>
      <c r="BQ672" s="346"/>
    </row>
    <row r="673" ht="15.75" customHeight="1">
      <c r="A673" s="346"/>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c r="AS673" s="346"/>
      <c r="AT673" s="346"/>
      <c r="AU673" s="346"/>
      <c r="AV673" s="346"/>
      <c r="AW673" s="346"/>
      <c r="AX673" s="346"/>
      <c r="AY673" s="346"/>
      <c r="AZ673" s="346"/>
      <c r="BA673" s="346"/>
      <c r="BB673" s="346"/>
      <c r="BC673" s="346"/>
      <c r="BD673" s="346"/>
      <c r="BE673" s="346"/>
      <c r="BF673" s="346"/>
      <c r="BG673" s="346"/>
      <c r="BH673" s="346"/>
      <c r="BI673" s="346"/>
      <c r="BJ673" s="346"/>
      <c r="BK673" s="346"/>
      <c r="BL673" s="346"/>
      <c r="BM673" s="346"/>
      <c r="BN673" s="346"/>
      <c r="BO673" s="346"/>
      <c r="BP673" s="346"/>
      <c r="BQ673" s="346"/>
    </row>
    <row r="674" ht="15.75" customHeight="1">
      <c r="A674" s="346"/>
      <c r="B674" s="34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c r="AS674" s="346"/>
      <c r="AT674" s="346"/>
      <c r="AU674" s="346"/>
      <c r="AV674" s="346"/>
      <c r="AW674" s="346"/>
      <c r="AX674" s="346"/>
      <c r="AY674" s="346"/>
      <c r="AZ674" s="346"/>
      <c r="BA674" s="346"/>
      <c r="BB674" s="346"/>
      <c r="BC674" s="346"/>
      <c r="BD674" s="346"/>
      <c r="BE674" s="346"/>
      <c r="BF674" s="346"/>
      <c r="BG674" s="346"/>
      <c r="BH674" s="346"/>
      <c r="BI674" s="346"/>
      <c r="BJ674" s="346"/>
      <c r="BK674" s="346"/>
      <c r="BL674" s="346"/>
      <c r="BM674" s="346"/>
      <c r="BN674" s="346"/>
      <c r="BO674" s="346"/>
      <c r="BP674" s="346"/>
      <c r="BQ674" s="346"/>
    </row>
    <row r="675" ht="15.75" customHeight="1">
      <c r="A675" s="346"/>
      <c r="B675" s="34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c r="AS675" s="346"/>
      <c r="AT675" s="346"/>
      <c r="AU675" s="346"/>
      <c r="AV675" s="346"/>
      <c r="AW675" s="346"/>
      <c r="AX675" s="346"/>
      <c r="AY675" s="346"/>
      <c r="AZ675" s="346"/>
      <c r="BA675" s="346"/>
      <c r="BB675" s="346"/>
      <c r="BC675" s="346"/>
      <c r="BD675" s="346"/>
      <c r="BE675" s="346"/>
      <c r="BF675" s="346"/>
      <c r="BG675" s="346"/>
      <c r="BH675" s="346"/>
      <c r="BI675" s="346"/>
      <c r="BJ675" s="346"/>
      <c r="BK675" s="346"/>
      <c r="BL675" s="346"/>
      <c r="BM675" s="346"/>
      <c r="BN675" s="346"/>
      <c r="BO675" s="346"/>
      <c r="BP675" s="346"/>
      <c r="BQ675" s="346"/>
    </row>
    <row r="676" ht="15.75" customHeight="1">
      <c r="A676" s="346"/>
      <c r="B676" s="34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c r="AS676" s="346"/>
      <c r="AT676" s="346"/>
      <c r="AU676" s="346"/>
      <c r="AV676" s="346"/>
      <c r="AW676" s="346"/>
      <c r="AX676" s="346"/>
      <c r="AY676" s="346"/>
      <c r="AZ676" s="346"/>
      <c r="BA676" s="346"/>
      <c r="BB676" s="346"/>
      <c r="BC676" s="346"/>
      <c r="BD676" s="346"/>
      <c r="BE676" s="346"/>
      <c r="BF676" s="346"/>
      <c r="BG676" s="346"/>
      <c r="BH676" s="346"/>
      <c r="BI676" s="346"/>
      <c r="BJ676" s="346"/>
      <c r="BK676" s="346"/>
      <c r="BL676" s="346"/>
      <c r="BM676" s="346"/>
      <c r="BN676" s="346"/>
      <c r="BO676" s="346"/>
      <c r="BP676" s="346"/>
      <c r="BQ676" s="346"/>
    </row>
    <row r="677" ht="15.75" customHeight="1">
      <c r="A677" s="346"/>
      <c r="B677" s="34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c r="AS677" s="346"/>
      <c r="AT677" s="346"/>
      <c r="AU677" s="346"/>
      <c r="AV677" s="346"/>
      <c r="AW677" s="346"/>
      <c r="AX677" s="346"/>
      <c r="AY677" s="346"/>
      <c r="AZ677" s="346"/>
      <c r="BA677" s="346"/>
      <c r="BB677" s="346"/>
      <c r="BC677" s="346"/>
      <c r="BD677" s="346"/>
      <c r="BE677" s="346"/>
      <c r="BF677" s="346"/>
      <c r="BG677" s="346"/>
      <c r="BH677" s="346"/>
      <c r="BI677" s="346"/>
      <c r="BJ677" s="346"/>
      <c r="BK677" s="346"/>
      <c r="BL677" s="346"/>
      <c r="BM677" s="346"/>
      <c r="BN677" s="346"/>
      <c r="BO677" s="346"/>
      <c r="BP677" s="346"/>
      <c r="BQ677" s="346"/>
    </row>
    <row r="678" ht="15.75" customHeight="1">
      <c r="A678" s="346"/>
      <c r="B678" s="34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c r="AS678" s="346"/>
      <c r="AT678" s="346"/>
      <c r="AU678" s="346"/>
      <c r="AV678" s="346"/>
      <c r="AW678" s="346"/>
      <c r="AX678" s="346"/>
      <c r="AY678" s="346"/>
      <c r="AZ678" s="346"/>
      <c r="BA678" s="346"/>
      <c r="BB678" s="346"/>
      <c r="BC678" s="346"/>
      <c r="BD678" s="346"/>
      <c r="BE678" s="346"/>
      <c r="BF678" s="346"/>
      <c r="BG678" s="346"/>
      <c r="BH678" s="346"/>
      <c r="BI678" s="346"/>
      <c r="BJ678" s="346"/>
      <c r="BK678" s="346"/>
      <c r="BL678" s="346"/>
      <c r="BM678" s="346"/>
      <c r="BN678" s="346"/>
      <c r="BO678" s="346"/>
      <c r="BP678" s="346"/>
      <c r="BQ678" s="346"/>
    </row>
    <row r="679" ht="15.75" customHeight="1">
      <c r="A679" s="346"/>
      <c r="B679" s="34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c r="AS679" s="346"/>
      <c r="AT679" s="346"/>
      <c r="AU679" s="346"/>
      <c r="AV679" s="346"/>
      <c r="AW679" s="346"/>
      <c r="AX679" s="346"/>
      <c r="AY679" s="346"/>
      <c r="AZ679" s="346"/>
      <c r="BA679" s="346"/>
      <c r="BB679" s="346"/>
      <c r="BC679" s="346"/>
      <c r="BD679" s="346"/>
      <c r="BE679" s="346"/>
      <c r="BF679" s="346"/>
      <c r="BG679" s="346"/>
      <c r="BH679" s="346"/>
      <c r="BI679" s="346"/>
      <c r="BJ679" s="346"/>
      <c r="BK679" s="346"/>
      <c r="BL679" s="346"/>
      <c r="BM679" s="346"/>
      <c r="BN679" s="346"/>
      <c r="BO679" s="346"/>
      <c r="BP679" s="346"/>
      <c r="BQ679" s="346"/>
    </row>
    <row r="680" ht="15.75" customHeight="1">
      <c r="A680" s="346"/>
      <c r="B680" s="34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c r="AS680" s="346"/>
      <c r="AT680" s="346"/>
      <c r="AU680" s="346"/>
      <c r="AV680" s="346"/>
      <c r="AW680" s="346"/>
      <c r="AX680" s="346"/>
      <c r="AY680" s="346"/>
      <c r="AZ680" s="346"/>
      <c r="BA680" s="346"/>
      <c r="BB680" s="346"/>
      <c r="BC680" s="346"/>
      <c r="BD680" s="346"/>
      <c r="BE680" s="346"/>
      <c r="BF680" s="346"/>
      <c r="BG680" s="346"/>
      <c r="BH680" s="346"/>
      <c r="BI680" s="346"/>
      <c r="BJ680" s="346"/>
      <c r="BK680" s="346"/>
      <c r="BL680" s="346"/>
      <c r="BM680" s="346"/>
      <c r="BN680" s="346"/>
      <c r="BO680" s="346"/>
      <c r="BP680" s="346"/>
      <c r="BQ680" s="346"/>
    </row>
    <row r="681" ht="15.75" customHeight="1">
      <c r="A681" s="346"/>
      <c r="B681" s="34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c r="AS681" s="346"/>
      <c r="AT681" s="346"/>
      <c r="AU681" s="346"/>
      <c r="AV681" s="346"/>
      <c r="AW681" s="346"/>
      <c r="AX681" s="346"/>
      <c r="AY681" s="346"/>
      <c r="AZ681" s="346"/>
      <c r="BA681" s="346"/>
      <c r="BB681" s="346"/>
      <c r="BC681" s="346"/>
      <c r="BD681" s="346"/>
      <c r="BE681" s="346"/>
      <c r="BF681" s="346"/>
      <c r="BG681" s="346"/>
      <c r="BH681" s="346"/>
      <c r="BI681" s="346"/>
      <c r="BJ681" s="346"/>
      <c r="BK681" s="346"/>
      <c r="BL681" s="346"/>
      <c r="BM681" s="346"/>
      <c r="BN681" s="346"/>
      <c r="BO681" s="346"/>
      <c r="BP681" s="346"/>
      <c r="BQ681" s="346"/>
    </row>
    <row r="682" ht="15.75" customHeight="1">
      <c r="A682" s="346"/>
      <c r="B682" s="34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c r="AS682" s="346"/>
      <c r="AT682" s="346"/>
      <c r="AU682" s="346"/>
      <c r="AV682" s="346"/>
      <c r="AW682" s="346"/>
      <c r="AX682" s="346"/>
      <c r="AY682" s="346"/>
      <c r="AZ682" s="346"/>
      <c r="BA682" s="346"/>
      <c r="BB682" s="346"/>
      <c r="BC682" s="346"/>
      <c r="BD682" s="346"/>
      <c r="BE682" s="346"/>
      <c r="BF682" s="346"/>
      <c r="BG682" s="346"/>
      <c r="BH682" s="346"/>
      <c r="BI682" s="346"/>
      <c r="BJ682" s="346"/>
      <c r="BK682" s="346"/>
      <c r="BL682" s="346"/>
      <c r="BM682" s="346"/>
      <c r="BN682" s="346"/>
      <c r="BO682" s="346"/>
      <c r="BP682" s="346"/>
      <c r="BQ682" s="346"/>
    </row>
    <row r="683" ht="15.75" customHeight="1">
      <c r="A683" s="346"/>
      <c r="B683" s="34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c r="AS683" s="346"/>
      <c r="AT683" s="346"/>
      <c r="AU683" s="346"/>
      <c r="AV683" s="346"/>
      <c r="AW683" s="346"/>
      <c r="AX683" s="346"/>
      <c r="AY683" s="346"/>
      <c r="AZ683" s="346"/>
      <c r="BA683" s="346"/>
      <c r="BB683" s="346"/>
      <c r="BC683" s="346"/>
      <c r="BD683" s="346"/>
      <c r="BE683" s="346"/>
      <c r="BF683" s="346"/>
      <c r="BG683" s="346"/>
      <c r="BH683" s="346"/>
      <c r="BI683" s="346"/>
      <c r="BJ683" s="346"/>
      <c r="BK683" s="346"/>
      <c r="BL683" s="346"/>
      <c r="BM683" s="346"/>
      <c r="BN683" s="346"/>
      <c r="BO683" s="346"/>
      <c r="BP683" s="346"/>
      <c r="BQ683" s="346"/>
    </row>
    <row r="684" ht="15.75" customHeight="1">
      <c r="A684" s="346"/>
      <c r="B684" s="34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c r="AS684" s="346"/>
      <c r="AT684" s="346"/>
      <c r="AU684" s="346"/>
      <c r="AV684" s="346"/>
      <c r="AW684" s="346"/>
      <c r="AX684" s="346"/>
      <c r="AY684" s="346"/>
      <c r="AZ684" s="346"/>
      <c r="BA684" s="346"/>
      <c r="BB684" s="346"/>
      <c r="BC684" s="346"/>
      <c r="BD684" s="346"/>
      <c r="BE684" s="346"/>
      <c r="BF684" s="346"/>
      <c r="BG684" s="346"/>
      <c r="BH684" s="346"/>
      <c r="BI684" s="346"/>
      <c r="BJ684" s="346"/>
      <c r="BK684" s="346"/>
      <c r="BL684" s="346"/>
      <c r="BM684" s="346"/>
      <c r="BN684" s="346"/>
      <c r="BO684" s="346"/>
      <c r="BP684" s="346"/>
      <c r="BQ684" s="346"/>
    </row>
    <row r="685" ht="15.75" customHeight="1">
      <c r="A685" s="346"/>
      <c r="B685" s="34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c r="AS685" s="346"/>
      <c r="AT685" s="346"/>
      <c r="AU685" s="346"/>
      <c r="AV685" s="346"/>
      <c r="AW685" s="346"/>
      <c r="AX685" s="346"/>
      <c r="AY685" s="346"/>
      <c r="AZ685" s="346"/>
      <c r="BA685" s="346"/>
      <c r="BB685" s="346"/>
      <c r="BC685" s="346"/>
      <c r="BD685" s="346"/>
      <c r="BE685" s="346"/>
      <c r="BF685" s="346"/>
      <c r="BG685" s="346"/>
      <c r="BH685" s="346"/>
      <c r="BI685" s="346"/>
      <c r="BJ685" s="346"/>
      <c r="BK685" s="346"/>
      <c r="BL685" s="346"/>
      <c r="BM685" s="346"/>
      <c r="BN685" s="346"/>
      <c r="BO685" s="346"/>
      <c r="BP685" s="346"/>
      <c r="BQ685" s="346"/>
    </row>
    <row r="686" ht="15.75" customHeight="1">
      <c r="A686" s="346"/>
      <c r="B686" s="34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c r="AS686" s="346"/>
      <c r="AT686" s="346"/>
      <c r="AU686" s="346"/>
      <c r="AV686" s="346"/>
      <c r="AW686" s="346"/>
      <c r="AX686" s="346"/>
      <c r="AY686" s="346"/>
      <c r="AZ686" s="346"/>
      <c r="BA686" s="346"/>
      <c r="BB686" s="346"/>
      <c r="BC686" s="346"/>
      <c r="BD686" s="346"/>
      <c r="BE686" s="346"/>
      <c r="BF686" s="346"/>
      <c r="BG686" s="346"/>
      <c r="BH686" s="346"/>
      <c r="BI686" s="346"/>
      <c r="BJ686" s="346"/>
      <c r="BK686" s="346"/>
      <c r="BL686" s="346"/>
      <c r="BM686" s="346"/>
      <c r="BN686" s="346"/>
      <c r="BO686" s="346"/>
      <c r="BP686" s="346"/>
      <c r="BQ686" s="346"/>
    </row>
    <row r="687" ht="15.75" customHeight="1">
      <c r="A687" s="346"/>
      <c r="B687" s="34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c r="AS687" s="346"/>
      <c r="AT687" s="346"/>
      <c r="AU687" s="346"/>
      <c r="AV687" s="346"/>
      <c r="AW687" s="346"/>
      <c r="AX687" s="346"/>
      <c r="AY687" s="346"/>
      <c r="AZ687" s="346"/>
      <c r="BA687" s="346"/>
      <c r="BB687" s="346"/>
      <c r="BC687" s="346"/>
      <c r="BD687" s="346"/>
      <c r="BE687" s="346"/>
      <c r="BF687" s="346"/>
      <c r="BG687" s="346"/>
      <c r="BH687" s="346"/>
      <c r="BI687" s="346"/>
      <c r="BJ687" s="346"/>
      <c r="BK687" s="346"/>
      <c r="BL687" s="346"/>
      <c r="BM687" s="346"/>
      <c r="BN687" s="346"/>
      <c r="BO687" s="346"/>
      <c r="BP687" s="346"/>
      <c r="BQ687" s="346"/>
    </row>
    <row r="688" ht="15.75" customHeight="1">
      <c r="A688" s="346"/>
      <c r="B688" s="34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c r="AS688" s="346"/>
      <c r="AT688" s="346"/>
      <c r="AU688" s="346"/>
      <c r="AV688" s="346"/>
      <c r="AW688" s="346"/>
      <c r="AX688" s="346"/>
      <c r="AY688" s="346"/>
      <c r="AZ688" s="346"/>
      <c r="BA688" s="346"/>
      <c r="BB688" s="346"/>
      <c r="BC688" s="346"/>
      <c r="BD688" s="346"/>
      <c r="BE688" s="346"/>
      <c r="BF688" s="346"/>
      <c r="BG688" s="346"/>
      <c r="BH688" s="346"/>
      <c r="BI688" s="346"/>
      <c r="BJ688" s="346"/>
      <c r="BK688" s="346"/>
      <c r="BL688" s="346"/>
      <c r="BM688" s="346"/>
      <c r="BN688" s="346"/>
      <c r="BO688" s="346"/>
      <c r="BP688" s="346"/>
      <c r="BQ688" s="346"/>
    </row>
    <row r="689" ht="15.75" customHeight="1">
      <c r="A689" s="346"/>
      <c r="B689" s="34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c r="AS689" s="346"/>
      <c r="AT689" s="346"/>
      <c r="AU689" s="346"/>
      <c r="AV689" s="346"/>
      <c r="AW689" s="346"/>
      <c r="AX689" s="346"/>
      <c r="AY689" s="346"/>
      <c r="AZ689" s="346"/>
      <c r="BA689" s="346"/>
      <c r="BB689" s="346"/>
      <c r="BC689" s="346"/>
      <c r="BD689" s="346"/>
      <c r="BE689" s="346"/>
      <c r="BF689" s="346"/>
      <c r="BG689" s="346"/>
      <c r="BH689" s="346"/>
      <c r="BI689" s="346"/>
      <c r="BJ689" s="346"/>
      <c r="BK689" s="346"/>
      <c r="BL689" s="346"/>
      <c r="BM689" s="346"/>
      <c r="BN689" s="346"/>
      <c r="BO689" s="346"/>
      <c r="BP689" s="346"/>
      <c r="BQ689" s="346"/>
    </row>
    <row r="690" ht="15.75" customHeight="1">
      <c r="A690" s="346"/>
      <c r="B690" s="346"/>
      <c r="C690" s="346"/>
      <c r="D690" s="346"/>
      <c r="E690" s="346"/>
      <c r="F690" s="346"/>
      <c r="G690" s="346"/>
      <c r="H690" s="346"/>
      <c r="I690" s="346"/>
      <c r="J690" s="346"/>
      <c r="K690" s="346"/>
      <c r="L690" s="346"/>
      <c r="M690" s="346"/>
      <c r="N690" s="346"/>
      <c r="O690" s="346"/>
      <c r="P690" s="346"/>
      <c r="Q690" s="346"/>
      <c r="R690" s="346"/>
      <c r="S690" s="346"/>
      <c r="T690" s="346"/>
      <c r="U690" s="346"/>
      <c r="V690" s="346"/>
      <c r="W690" s="346"/>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c r="AS690" s="346"/>
      <c r="AT690" s="346"/>
      <c r="AU690" s="346"/>
      <c r="AV690" s="346"/>
      <c r="AW690" s="346"/>
      <c r="AX690" s="346"/>
      <c r="AY690" s="346"/>
      <c r="AZ690" s="346"/>
      <c r="BA690" s="346"/>
      <c r="BB690" s="346"/>
      <c r="BC690" s="346"/>
      <c r="BD690" s="346"/>
      <c r="BE690" s="346"/>
      <c r="BF690" s="346"/>
      <c r="BG690" s="346"/>
      <c r="BH690" s="346"/>
      <c r="BI690" s="346"/>
      <c r="BJ690" s="346"/>
      <c r="BK690" s="346"/>
      <c r="BL690" s="346"/>
      <c r="BM690" s="346"/>
      <c r="BN690" s="346"/>
      <c r="BO690" s="346"/>
      <c r="BP690" s="346"/>
      <c r="BQ690" s="346"/>
    </row>
    <row r="691" ht="15.75" customHeight="1">
      <c r="A691" s="346"/>
      <c r="B691" s="346"/>
      <c r="C691" s="346"/>
      <c r="D691" s="346"/>
      <c r="E691" s="346"/>
      <c r="F691" s="346"/>
      <c r="G691" s="346"/>
      <c r="H691" s="346"/>
      <c r="I691" s="346"/>
      <c r="J691" s="346"/>
      <c r="K691" s="346"/>
      <c r="L691" s="346"/>
      <c r="M691" s="346"/>
      <c r="N691" s="346"/>
      <c r="O691" s="346"/>
      <c r="P691" s="346"/>
      <c r="Q691" s="346"/>
      <c r="R691" s="346"/>
      <c r="S691" s="346"/>
      <c r="T691" s="346"/>
      <c r="U691" s="346"/>
      <c r="V691" s="346"/>
      <c r="W691" s="346"/>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c r="AS691" s="346"/>
      <c r="AT691" s="346"/>
      <c r="AU691" s="346"/>
      <c r="AV691" s="346"/>
      <c r="AW691" s="346"/>
      <c r="AX691" s="346"/>
      <c r="AY691" s="346"/>
      <c r="AZ691" s="346"/>
      <c r="BA691" s="346"/>
      <c r="BB691" s="346"/>
      <c r="BC691" s="346"/>
      <c r="BD691" s="346"/>
      <c r="BE691" s="346"/>
      <c r="BF691" s="346"/>
      <c r="BG691" s="346"/>
      <c r="BH691" s="346"/>
      <c r="BI691" s="346"/>
      <c r="BJ691" s="346"/>
      <c r="BK691" s="346"/>
      <c r="BL691" s="346"/>
      <c r="BM691" s="346"/>
      <c r="BN691" s="346"/>
      <c r="BO691" s="346"/>
      <c r="BP691" s="346"/>
      <c r="BQ691" s="346"/>
    </row>
    <row r="692" ht="15.75" customHeight="1">
      <c r="A692" s="346"/>
      <c r="B692" s="346"/>
      <c r="C692" s="346"/>
      <c r="D692" s="346"/>
      <c r="E692" s="346"/>
      <c r="F692" s="346"/>
      <c r="G692" s="346"/>
      <c r="H692" s="346"/>
      <c r="I692" s="346"/>
      <c r="J692" s="346"/>
      <c r="K692" s="346"/>
      <c r="L692" s="346"/>
      <c r="M692" s="346"/>
      <c r="N692" s="346"/>
      <c r="O692" s="346"/>
      <c r="P692" s="346"/>
      <c r="Q692" s="346"/>
      <c r="R692" s="346"/>
      <c r="S692" s="346"/>
      <c r="T692" s="346"/>
      <c r="U692" s="346"/>
      <c r="V692" s="346"/>
      <c r="W692" s="346"/>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c r="AS692" s="346"/>
      <c r="AT692" s="346"/>
      <c r="AU692" s="346"/>
      <c r="AV692" s="346"/>
      <c r="AW692" s="346"/>
      <c r="AX692" s="346"/>
      <c r="AY692" s="346"/>
      <c r="AZ692" s="346"/>
      <c r="BA692" s="346"/>
      <c r="BB692" s="346"/>
      <c r="BC692" s="346"/>
      <c r="BD692" s="346"/>
      <c r="BE692" s="346"/>
      <c r="BF692" s="346"/>
      <c r="BG692" s="346"/>
      <c r="BH692" s="346"/>
      <c r="BI692" s="346"/>
      <c r="BJ692" s="346"/>
      <c r="BK692" s="346"/>
      <c r="BL692" s="346"/>
      <c r="BM692" s="346"/>
      <c r="BN692" s="346"/>
      <c r="BO692" s="346"/>
      <c r="BP692" s="346"/>
      <c r="BQ692" s="346"/>
    </row>
    <row r="693" ht="15.75" customHeight="1">
      <c r="A693" s="346"/>
      <c r="B693" s="346"/>
      <c r="C693" s="346"/>
      <c r="D693" s="346"/>
      <c r="E693" s="346"/>
      <c r="F693" s="346"/>
      <c r="G693" s="346"/>
      <c r="H693" s="346"/>
      <c r="I693" s="346"/>
      <c r="J693" s="346"/>
      <c r="K693" s="346"/>
      <c r="L693" s="346"/>
      <c r="M693" s="346"/>
      <c r="N693" s="346"/>
      <c r="O693" s="346"/>
      <c r="P693" s="346"/>
      <c r="Q693" s="346"/>
      <c r="R693" s="346"/>
      <c r="S693" s="346"/>
      <c r="T693" s="346"/>
      <c r="U693" s="346"/>
      <c r="V693" s="346"/>
      <c r="W693" s="346"/>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c r="AS693" s="346"/>
      <c r="AT693" s="346"/>
      <c r="AU693" s="346"/>
      <c r="AV693" s="346"/>
      <c r="AW693" s="346"/>
      <c r="AX693" s="346"/>
      <c r="AY693" s="346"/>
      <c r="AZ693" s="346"/>
      <c r="BA693" s="346"/>
      <c r="BB693" s="346"/>
      <c r="BC693" s="346"/>
      <c r="BD693" s="346"/>
      <c r="BE693" s="346"/>
      <c r="BF693" s="346"/>
      <c r="BG693" s="346"/>
      <c r="BH693" s="346"/>
      <c r="BI693" s="346"/>
      <c r="BJ693" s="346"/>
      <c r="BK693" s="346"/>
      <c r="BL693" s="346"/>
      <c r="BM693" s="346"/>
      <c r="BN693" s="346"/>
      <c r="BO693" s="346"/>
      <c r="BP693" s="346"/>
      <c r="BQ693" s="346"/>
    </row>
    <row r="694" ht="15.75" customHeight="1">
      <c r="A694" s="346"/>
      <c r="B694" s="34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c r="AS694" s="346"/>
      <c r="AT694" s="346"/>
      <c r="AU694" s="346"/>
      <c r="AV694" s="346"/>
      <c r="AW694" s="346"/>
      <c r="AX694" s="346"/>
      <c r="AY694" s="346"/>
      <c r="AZ694" s="346"/>
      <c r="BA694" s="346"/>
      <c r="BB694" s="346"/>
      <c r="BC694" s="346"/>
      <c r="BD694" s="346"/>
      <c r="BE694" s="346"/>
      <c r="BF694" s="346"/>
      <c r="BG694" s="346"/>
      <c r="BH694" s="346"/>
      <c r="BI694" s="346"/>
      <c r="BJ694" s="346"/>
      <c r="BK694" s="346"/>
      <c r="BL694" s="346"/>
      <c r="BM694" s="346"/>
      <c r="BN694" s="346"/>
      <c r="BO694" s="346"/>
      <c r="BP694" s="346"/>
      <c r="BQ694" s="346"/>
    </row>
    <row r="695" ht="15.75" customHeight="1">
      <c r="A695" s="346"/>
      <c r="B695" s="34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c r="AS695" s="346"/>
      <c r="AT695" s="346"/>
      <c r="AU695" s="346"/>
      <c r="AV695" s="346"/>
      <c r="AW695" s="346"/>
      <c r="AX695" s="346"/>
      <c r="AY695" s="346"/>
      <c r="AZ695" s="346"/>
      <c r="BA695" s="346"/>
      <c r="BB695" s="346"/>
      <c r="BC695" s="346"/>
      <c r="BD695" s="346"/>
      <c r="BE695" s="346"/>
      <c r="BF695" s="346"/>
      <c r="BG695" s="346"/>
      <c r="BH695" s="346"/>
      <c r="BI695" s="346"/>
      <c r="BJ695" s="346"/>
      <c r="BK695" s="346"/>
      <c r="BL695" s="346"/>
      <c r="BM695" s="346"/>
      <c r="BN695" s="346"/>
      <c r="BO695" s="346"/>
      <c r="BP695" s="346"/>
      <c r="BQ695" s="346"/>
    </row>
    <row r="696" ht="15.75" customHeight="1">
      <c r="A696" s="346"/>
      <c r="B696" s="34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c r="AS696" s="346"/>
      <c r="AT696" s="346"/>
      <c r="AU696" s="346"/>
      <c r="AV696" s="346"/>
      <c r="AW696" s="346"/>
      <c r="AX696" s="346"/>
      <c r="AY696" s="346"/>
      <c r="AZ696" s="346"/>
      <c r="BA696" s="346"/>
      <c r="BB696" s="346"/>
      <c r="BC696" s="346"/>
      <c r="BD696" s="346"/>
      <c r="BE696" s="346"/>
      <c r="BF696" s="346"/>
      <c r="BG696" s="346"/>
      <c r="BH696" s="346"/>
      <c r="BI696" s="346"/>
      <c r="BJ696" s="346"/>
      <c r="BK696" s="346"/>
      <c r="BL696" s="346"/>
      <c r="BM696" s="346"/>
      <c r="BN696" s="346"/>
      <c r="BO696" s="346"/>
      <c r="BP696" s="346"/>
      <c r="BQ696" s="346"/>
    </row>
    <row r="697" ht="15.75" customHeight="1">
      <c r="A697" s="346"/>
      <c r="B697" s="34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c r="AS697" s="346"/>
      <c r="AT697" s="346"/>
      <c r="AU697" s="346"/>
      <c r="AV697" s="346"/>
      <c r="AW697" s="346"/>
      <c r="AX697" s="346"/>
      <c r="AY697" s="346"/>
      <c r="AZ697" s="346"/>
      <c r="BA697" s="346"/>
      <c r="BB697" s="346"/>
      <c r="BC697" s="346"/>
      <c r="BD697" s="346"/>
      <c r="BE697" s="346"/>
      <c r="BF697" s="346"/>
      <c r="BG697" s="346"/>
      <c r="BH697" s="346"/>
      <c r="BI697" s="346"/>
      <c r="BJ697" s="346"/>
      <c r="BK697" s="346"/>
      <c r="BL697" s="346"/>
      <c r="BM697" s="346"/>
      <c r="BN697" s="346"/>
      <c r="BO697" s="346"/>
      <c r="BP697" s="346"/>
      <c r="BQ697" s="346"/>
    </row>
    <row r="698" ht="15.75" customHeight="1">
      <c r="A698" s="346"/>
      <c r="B698" s="34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c r="AS698" s="346"/>
      <c r="AT698" s="346"/>
      <c r="AU698" s="346"/>
      <c r="AV698" s="346"/>
      <c r="AW698" s="346"/>
      <c r="AX698" s="346"/>
      <c r="AY698" s="346"/>
      <c r="AZ698" s="346"/>
      <c r="BA698" s="346"/>
      <c r="BB698" s="346"/>
      <c r="BC698" s="346"/>
      <c r="BD698" s="346"/>
      <c r="BE698" s="346"/>
      <c r="BF698" s="346"/>
      <c r="BG698" s="346"/>
      <c r="BH698" s="346"/>
      <c r="BI698" s="346"/>
      <c r="BJ698" s="346"/>
      <c r="BK698" s="346"/>
      <c r="BL698" s="346"/>
      <c r="BM698" s="346"/>
      <c r="BN698" s="346"/>
      <c r="BO698" s="346"/>
      <c r="BP698" s="346"/>
      <c r="BQ698" s="346"/>
    </row>
    <row r="699" ht="15.75" customHeight="1">
      <c r="A699" s="346"/>
      <c r="B699" s="346"/>
      <c r="C699" s="346"/>
      <c r="D699" s="346"/>
      <c r="E699" s="346"/>
      <c r="F699" s="346"/>
      <c r="G699" s="346"/>
      <c r="H699" s="346"/>
      <c r="I699" s="346"/>
      <c r="J699" s="346"/>
      <c r="K699" s="346"/>
      <c r="L699" s="346"/>
      <c r="M699" s="346"/>
      <c r="N699" s="346"/>
      <c r="O699" s="346"/>
      <c r="P699" s="346"/>
      <c r="Q699" s="346"/>
      <c r="R699" s="346"/>
      <c r="S699" s="346"/>
      <c r="T699" s="346"/>
      <c r="U699" s="346"/>
      <c r="V699" s="346"/>
      <c r="W699" s="346"/>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c r="AS699" s="346"/>
      <c r="AT699" s="346"/>
      <c r="AU699" s="346"/>
      <c r="AV699" s="346"/>
      <c r="AW699" s="346"/>
      <c r="AX699" s="346"/>
      <c r="AY699" s="346"/>
      <c r="AZ699" s="346"/>
      <c r="BA699" s="346"/>
      <c r="BB699" s="346"/>
      <c r="BC699" s="346"/>
      <c r="BD699" s="346"/>
      <c r="BE699" s="346"/>
      <c r="BF699" s="346"/>
      <c r="BG699" s="346"/>
      <c r="BH699" s="346"/>
      <c r="BI699" s="346"/>
      <c r="BJ699" s="346"/>
      <c r="BK699" s="346"/>
      <c r="BL699" s="346"/>
      <c r="BM699" s="346"/>
      <c r="BN699" s="346"/>
      <c r="BO699" s="346"/>
      <c r="BP699" s="346"/>
      <c r="BQ699" s="346"/>
    </row>
    <row r="700" ht="15.75" customHeight="1">
      <c r="A700" s="346"/>
      <c r="B700" s="346"/>
      <c r="C700" s="346"/>
      <c r="D700" s="346"/>
      <c r="E700" s="346"/>
      <c r="F700" s="346"/>
      <c r="G700" s="346"/>
      <c r="H700" s="346"/>
      <c r="I700" s="346"/>
      <c r="J700" s="346"/>
      <c r="K700" s="346"/>
      <c r="L700" s="346"/>
      <c r="M700" s="346"/>
      <c r="N700" s="346"/>
      <c r="O700" s="346"/>
      <c r="P700" s="346"/>
      <c r="Q700" s="346"/>
      <c r="R700" s="346"/>
      <c r="S700" s="346"/>
      <c r="T700" s="346"/>
      <c r="U700" s="346"/>
      <c r="V700" s="346"/>
      <c r="W700" s="346"/>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c r="AS700" s="346"/>
      <c r="AT700" s="346"/>
      <c r="AU700" s="346"/>
      <c r="AV700" s="346"/>
      <c r="AW700" s="346"/>
      <c r="AX700" s="346"/>
      <c r="AY700" s="346"/>
      <c r="AZ700" s="346"/>
      <c r="BA700" s="346"/>
      <c r="BB700" s="346"/>
      <c r="BC700" s="346"/>
      <c r="BD700" s="346"/>
      <c r="BE700" s="346"/>
      <c r="BF700" s="346"/>
      <c r="BG700" s="346"/>
      <c r="BH700" s="346"/>
      <c r="BI700" s="346"/>
      <c r="BJ700" s="346"/>
      <c r="BK700" s="346"/>
      <c r="BL700" s="346"/>
      <c r="BM700" s="346"/>
      <c r="BN700" s="346"/>
      <c r="BO700" s="346"/>
      <c r="BP700" s="346"/>
      <c r="BQ700" s="346"/>
    </row>
    <row r="701" ht="15.75" customHeight="1">
      <c r="A701" s="346"/>
      <c r="B701" s="346"/>
      <c r="C701" s="346"/>
      <c r="D701" s="346"/>
      <c r="E701" s="346"/>
      <c r="F701" s="346"/>
      <c r="G701" s="346"/>
      <c r="H701" s="346"/>
      <c r="I701" s="346"/>
      <c r="J701" s="346"/>
      <c r="K701" s="346"/>
      <c r="L701" s="346"/>
      <c r="M701" s="346"/>
      <c r="N701" s="346"/>
      <c r="O701" s="346"/>
      <c r="P701" s="346"/>
      <c r="Q701" s="346"/>
      <c r="R701" s="346"/>
      <c r="S701" s="346"/>
      <c r="T701" s="346"/>
      <c r="U701" s="346"/>
      <c r="V701" s="346"/>
      <c r="W701" s="346"/>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c r="AS701" s="346"/>
      <c r="AT701" s="346"/>
      <c r="AU701" s="346"/>
      <c r="AV701" s="346"/>
      <c r="AW701" s="346"/>
      <c r="AX701" s="346"/>
      <c r="AY701" s="346"/>
      <c r="AZ701" s="346"/>
      <c r="BA701" s="346"/>
      <c r="BB701" s="346"/>
      <c r="BC701" s="346"/>
      <c r="BD701" s="346"/>
      <c r="BE701" s="346"/>
      <c r="BF701" s="346"/>
      <c r="BG701" s="346"/>
      <c r="BH701" s="346"/>
      <c r="BI701" s="346"/>
      <c r="BJ701" s="346"/>
      <c r="BK701" s="346"/>
      <c r="BL701" s="346"/>
      <c r="BM701" s="346"/>
      <c r="BN701" s="346"/>
      <c r="BO701" s="346"/>
      <c r="BP701" s="346"/>
      <c r="BQ701" s="346"/>
    </row>
    <row r="702" ht="15.75" customHeight="1">
      <c r="A702" s="346"/>
      <c r="B702" s="346"/>
      <c r="C702" s="346"/>
      <c r="D702" s="346"/>
      <c r="E702" s="346"/>
      <c r="F702" s="346"/>
      <c r="G702" s="346"/>
      <c r="H702" s="346"/>
      <c r="I702" s="346"/>
      <c r="J702" s="346"/>
      <c r="K702" s="346"/>
      <c r="L702" s="346"/>
      <c r="M702" s="346"/>
      <c r="N702" s="346"/>
      <c r="O702" s="346"/>
      <c r="P702" s="346"/>
      <c r="Q702" s="346"/>
      <c r="R702" s="346"/>
      <c r="S702" s="346"/>
      <c r="T702" s="346"/>
      <c r="U702" s="346"/>
      <c r="V702" s="346"/>
      <c r="W702" s="346"/>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c r="AS702" s="346"/>
      <c r="AT702" s="346"/>
      <c r="AU702" s="346"/>
      <c r="AV702" s="346"/>
      <c r="AW702" s="346"/>
      <c r="AX702" s="346"/>
      <c r="AY702" s="346"/>
      <c r="AZ702" s="346"/>
      <c r="BA702" s="346"/>
      <c r="BB702" s="346"/>
      <c r="BC702" s="346"/>
      <c r="BD702" s="346"/>
      <c r="BE702" s="346"/>
      <c r="BF702" s="346"/>
      <c r="BG702" s="346"/>
      <c r="BH702" s="346"/>
      <c r="BI702" s="346"/>
      <c r="BJ702" s="346"/>
      <c r="BK702" s="346"/>
      <c r="BL702" s="346"/>
      <c r="BM702" s="346"/>
      <c r="BN702" s="346"/>
      <c r="BO702" s="346"/>
      <c r="BP702" s="346"/>
      <c r="BQ702" s="346"/>
    </row>
    <row r="703" ht="15.75" customHeight="1">
      <c r="A703" s="346"/>
      <c r="B703" s="346"/>
      <c r="C703" s="346"/>
      <c r="D703" s="346"/>
      <c r="E703" s="346"/>
      <c r="F703" s="346"/>
      <c r="G703" s="346"/>
      <c r="H703" s="346"/>
      <c r="I703" s="346"/>
      <c r="J703" s="346"/>
      <c r="K703" s="346"/>
      <c r="L703" s="346"/>
      <c r="M703" s="346"/>
      <c r="N703" s="346"/>
      <c r="O703" s="346"/>
      <c r="P703" s="346"/>
      <c r="Q703" s="346"/>
      <c r="R703" s="346"/>
      <c r="S703" s="346"/>
      <c r="T703" s="346"/>
      <c r="U703" s="346"/>
      <c r="V703" s="346"/>
      <c r="W703" s="346"/>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c r="AS703" s="346"/>
      <c r="AT703" s="346"/>
      <c r="AU703" s="346"/>
      <c r="AV703" s="346"/>
      <c r="AW703" s="346"/>
      <c r="AX703" s="346"/>
      <c r="AY703" s="346"/>
      <c r="AZ703" s="346"/>
      <c r="BA703" s="346"/>
      <c r="BB703" s="346"/>
      <c r="BC703" s="346"/>
      <c r="BD703" s="346"/>
      <c r="BE703" s="346"/>
      <c r="BF703" s="346"/>
      <c r="BG703" s="346"/>
      <c r="BH703" s="346"/>
      <c r="BI703" s="346"/>
      <c r="BJ703" s="346"/>
      <c r="BK703" s="346"/>
      <c r="BL703" s="346"/>
      <c r="BM703" s="346"/>
      <c r="BN703" s="346"/>
      <c r="BO703" s="346"/>
      <c r="BP703" s="346"/>
      <c r="BQ703" s="346"/>
    </row>
    <row r="704" ht="15.75" customHeight="1">
      <c r="A704" s="346"/>
      <c r="B704" s="346"/>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c r="AT704" s="346"/>
      <c r="AU704" s="346"/>
      <c r="AV704" s="346"/>
      <c r="AW704" s="346"/>
      <c r="AX704" s="346"/>
      <c r="AY704" s="346"/>
      <c r="AZ704" s="346"/>
      <c r="BA704" s="346"/>
      <c r="BB704" s="346"/>
      <c r="BC704" s="346"/>
      <c r="BD704" s="346"/>
      <c r="BE704" s="346"/>
      <c r="BF704" s="346"/>
      <c r="BG704" s="346"/>
      <c r="BH704" s="346"/>
      <c r="BI704" s="346"/>
      <c r="BJ704" s="346"/>
      <c r="BK704" s="346"/>
      <c r="BL704" s="346"/>
      <c r="BM704" s="346"/>
      <c r="BN704" s="346"/>
      <c r="BO704" s="346"/>
      <c r="BP704" s="346"/>
      <c r="BQ704" s="346"/>
    </row>
    <row r="705" ht="15.75" customHeight="1">
      <c r="A705" s="346"/>
      <c r="B705" s="346"/>
      <c r="C705" s="346"/>
      <c r="D705" s="346"/>
      <c r="E705" s="346"/>
      <c r="F705" s="346"/>
      <c r="G705" s="346"/>
      <c r="H705" s="346"/>
      <c r="I705" s="346"/>
      <c r="J705" s="346"/>
      <c r="K705" s="346"/>
      <c r="L705" s="346"/>
      <c r="M705" s="346"/>
      <c r="N705" s="346"/>
      <c r="O705" s="346"/>
      <c r="P705" s="346"/>
      <c r="Q705" s="346"/>
      <c r="R705" s="346"/>
      <c r="S705" s="346"/>
      <c r="T705" s="346"/>
      <c r="U705" s="346"/>
      <c r="V705" s="346"/>
      <c r="W705" s="346"/>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c r="AS705" s="346"/>
      <c r="AT705" s="346"/>
      <c r="AU705" s="346"/>
      <c r="AV705" s="346"/>
      <c r="AW705" s="346"/>
      <c r="AX705" s="346"/>
      <c r="AY705" s="346"/>
      <c r="AZ705" s="346"/>
      <c r="BA705" s="346"/>
      <c r="BB705" s="346"/>
      <c r="BC705" s="346"/>
      <c r="BD705" s="346"/>
      <c r="BE705" s="346"/>
      <c r="BF705" s="346"/>
      <c r="BG705" s="346"/>
      <c r="BH705" s="346"/>
      <c r="BI705" s="346"/>
      <c r="BJ705" s="346"/>
      <c r="BK705" s="346"/>
      <c r="BL705" s="346"/>
      <c r="BM705" s="346"/>
      <c r="BN705" s="346"/>
      <c r="BO705" s="346"/>
      <c r="BP705" s="346"/>
      <c r="BQ705" s="346"/>
    </row>
    <row r="706" ht="15.75" customHeight="1">
      <c r="A706" s="346"/>
      <c r="B706" s="346"/>
      <c r="C706" s="346"/>
      <c r="D706" s="346"/>
      <c r="E706" s="346"/>
      <c r="F706" s="346"/>
      <c r="G706" s="346"/>
      <c r="H706" s="346"/>
      <c r="I706" s="346"/>
      <c r="J706" s="346"/>
      <c r="K706" s="346"/>
      <c r="L706" s="346"/>
      <c r="M706" s="346"/>
      <c r="N706" s="346"/>
      <c r="O706" s="346"/>
      <c r="P706" s="346"/>
      <c r="Q706" s="346"/>
      <c r="R706" s="346"/>
      <c r="S706" s="346"/>
      <c r="T706" s="346"/>
      <c r="U706" s="346"/>
      <c r="V706" s="346"/>
      <c r="W706" s="346"/>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c r="AS706" s="346"/>
      <c r="AT706" s="346"/>
      <c r="AU706" s="346"/>
      <c r="AV706" s="346"/>
      <c r="AW706" s="346"/>
      <c r="AX706" s="346"/>
      <c r="AY706" s="346"/>
      <c r="AZ706" s="346"/>
      <c r="BA706" s="346"/>
      <c r="BB706" s="346"/>
      <c r="BC706" s="346"/>
      <c r="BD706" s="346"/>
      <c r="BE706" s="346"/>
      <c r="BF706" s="346"/>
      <c r="BG706" s="346"/>
      <c r="BH706" s="346"/>
      <c r="BI706" s="346"/>
      <c r="BJ706" s="346"/>
      <c r="BK706" s="346"/>
      <c r="BL706" s="346"/>
      <c r="BM706" s="346"/>
      <c r="BN706" s="346"/>
      <c r="BO706" s="346"/>
      <c r="BP706" s="346"/>
      <c r="BQ706" s="346"/>
    </row>
    <row r="707" ht="15.75" customHeight="1">
      <c r="A707" s="346"/>
      <c r="B707" s="34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c r="AT707" s="346"/>
      <c r="AU707" s="346"/>
      <c r="AV707" s="346"/>
      <c r="AW707" s="346"/>
      <c r="AX707" s="346"/>
      <c r="AY707" s="346"/>
      <c r="AZ707" s="346"/>
      <c r="BA707" s="346"/>
      <c r="BB707" s="346"/>
      <c r="BC707" s="346"/>
      <c r="BD707" s="346"/>
      <c r="BE707" s="346"/>
      <c r="BF707" s="346"/>
      <c r="BG707" s="346"/>
      <c r="BH707" s="346"/>
      <c r="BI707" s="346"/>
      <c r="BJ707" s="346"/>
      <c r="BK707" s="346"/>
      <c r="BL707" s="346"/>
      <c r="BM707" s="346"/>
      <c r="BN707" s="346"/>
      <c r="BO707" s="346"/>
      <c r="BP707" s="346"/>
      <c r="BQ707" s="346"/>
    </row>
    <row r="708" ht="15.75" customHeight="1">
      <c r="A708" s="346"/>
      <c r="B708" s="34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c r="AS708" s="346"/>
      <c r="AT708" s="346"/>
      <c r="AU708" s="346"/>
      <c r="AV708" s="346"/>
      <c r="AW708" s="346"/>
      <c r="AX708" s="346"/>
      <c r="AY708" s="346"/>
      <c r="AZ708" s="346"/>
      <c r="BA708" s="346"/>
      <c r="BB708" s="346"/>
      <c r="BC708" s="346"/>
      <c r="BD708" s="346"/>
      <c r="BE708" s="346"/>
      <c r="BF708" s="346"/>
      <c r="BG708" s="346"/>
      <c r="BH708" s="346"/>
      <c r="BI708" s="346"/>
      <c r="BJ708" s="346"/>
      <c r="BK708" s="346"/>
      <c r="BL708" s="346"/>
      <c r="BM708" s="346"/>
      <c r="BN708" s="346"/>
      <c r="BO708" s="346"/>
      <c r="BP708" s="346"/>
      <c r="BQ708" s="346"/>
    </row>
    <row r="709" ht="15.75" customHeight="1">
      <c r="A709" s="346"/>
      <c r="B709" s="34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c r="AS709" s="346"/>
      <c r="AT709" s="346"/>
      <c r="AU709" s="346"/>
      <c r="AV709" s="346"/>
      <c r="AW709" s="346"/>
      <c r="AX709" s="346"/>
      <c r="AY709" s="346"/>
      <c r="AZ709" s="346"/>
      <c r="BA709" s="346"/>
      <c r="BB709" s="346"/>
      <c r="BC709" s="346"/>
      <c r="BD709" s="346"/>
      <c r="BE709" s="346"/>
      <c r="BF709" s="346"/>
      <c r="BG709" s="346"/>
      <c r="BH709" s="346"/>
      <c r="BI709" s="346"/>
      <c r="BJ709" s="346"/>
      <c r="BK709" s="346"/>
      <c r="BL709" s="346"/>
      <c r="BM709" s="346"/>
      <c r="BN709" s="346"/>
      <c r="BO709" s="346"/>
      <c r="BP709" s="346"/>
      <c r="BQ709" s="346"/>
    </row>
    <row r="710" ht="15.75" customHeight="1">
      <c r="A710" s="346"/>
      <c r="B710" s="34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c r="AS710" s="346"/>
      <c r="AT710" s="346"/>
      <c r="AU710" s="346"/>
      <c r="AV710" s="346"/>
      <c r="AW710" s="346"/>
      <c r="AX710" s="346"/>
      <c r="AY710" s="346"/>
      <c r="AZ710" s="346"/>
      <c r="BA710" s="346"/>
      <c r="BB710" s="346"/>
      <c r="BC710" s="346"/>
      <c r="BD710" s="346"/>
      <c r="BE710" s="346"/>
      <c r="BF710" s="346"/>
      <c r="BG710" s="346"/>
      <c r="BH710" s="346"/>
      <c r="BI710" s="346"/>
      <c r="BJ710" s="346"/>
      <c r="BK710" s="346"/>
      <c r="BL710" s="346"/>
      <c r="BM710" s="346"/>
      <c r="BN710" s="346"/>
      <c r="BO710" s="346"/>
      <c r="BP710" s="346"/>
      <c r="BQ710" s="346"/>
    </row>
    <row r="711" ht="15.75" customHeight="1">
      <c r="A711" s="346"/>
      <c r="B711" s="34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c r="AS711" s="346"/>
      <c r="AT711" s="346"/>
      <c r="AU711" s="346"/>
      <c r="AV711" s="346"/>
      <c r="AW711" s="346"/>
      <c r="AX711" s="346"/>
      <c r="AY711" s="346"/>
      <c r="AZ711" s="346"/>
      <c r="BA711" s="346"/>
      <c r="BB711" s="346"/>
      <c r="BC711" s="346"/>
      <c r="BD711" s="346"/>
      <c r="BE711" s="346"/>
      <c r="BF711" s="346"/>
      <c r="BG711" s="346"/>
      <c r="BH711" s="346"/>
      <c r="BI711" s="346"/>
      <c r="BJ711" s="346"/>
      <c r="BK711" s="346"/>
      <c r="BL711" s="346"/>
      <c r="BM711" s="346"/>
      <c r="BN711" s="346"/>
      <c r="BO711" s="346"/>
      <c r="BP711" s="346"/>
      <c r="BQ711" s="346"/>
    </row>
    <row r="712" ht="15.75" customHeight="1">
      <c r="A712" s="346"/>
      <c r="B712" s="34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c r="AS712" s="346"/>
      <c r="AT712" s="346"/>
      <c r="AU712" s="346"/>
      <c r="AV712" s="346"/>
      <c r="AW712" s="346"/>
      <c r="AX712" s="346"/>
      <c r="AY712" s="346"/>
      <c r="AZ712" s="346"/>
      <c r="BA712" s="346"/>
      <c r="BB712" s="346"/>
      <c r="BC712" s="346"/>
      <c r="BD712" s="346"/>
      <c r="BE712" s="346"/>
      <c r="BF712" s="346"/>
      <c r="BG712" s="346"/>
      <c r="BH712" s="346"/>
      <c r="BI712" s="346"/>
      <c r="BJ712" s="346"/>
      <c r="BK712" s="346"/>
      <c r="BL712" s="346"/>
      <c r="BM712" s="346"/>
      <c r="BN712" s="346"/>
      <c r="BO712" s="346"/>
      <c r="BP712" s="346"/>
      <c r="BQ712" s="346"/>
    </row>
    <row r="713" ht="15.75" customHeight="1">
      <c r="A713" s="346"/>
      <c r="B713" s="34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c r="AS713" s="346"/>
      <c r="AT713" s="346"/>
      <c r="AU713" s="346"/>
      <c r="AV713" s="346"/>
      <c r="AW713" s="346"/>
      <c r="AX713" s="346"/>
      <c r="AY713" s="346"/>
      <c r="AZ713" s="346"/>
      <c r="BA713" s="346"/>
      <c r="BB713" s="346"/>
      <c r="BC713" s="346"/>
      <c r="BD713" s="346"/>
      <c r="BE713" s="346"/>
      <c r="BF713" s="346"/>
      <c r="BG713" s="346"/>
      <c r="BH713" s="346"/>
      <c r="BI713" s="346"/>
      <c r="BJ713" s="346"/>
      <c r="BK713" s="346"/>
      <c r="BL713" s="346"/>
      <c r="BM713" s="346"/>
      <c r="BN713" s="346"/>
      <c r="BO713" s="346"/>
      <c r="BP713" s="346"/>
      <c r="BQ713" s="346"/>
    </row>
    <row r="714" ht="15.75" customHeight="1">
      <c r="A714" s="346"/>
      <c r="B714" s="34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c r="AS714" s="346"/>
      <c r="AT714" s="346"/>
      <c r="AU714" s="346"/>
      <c r="AV714" s="346"/>
      <c r="AW714" s="346"/>
      <c r="AX714" s="346"/>
      <c r="AY714" s="346"/>
      <c r="AZ714" s="346"/>
      <c r="BA714" s="346"/>
      <c r="BB714" s="346"/>
      <c r="BC714" s="346"/>
      <c r="BD714" s="346"/>
      <c r="BE714" s="346"/>
      <c r="BF714" s="346"/>
      <c r="BG714" s="346"/>
      <c r="BH714" s="346"/>
      <c r="BI714" s="346"/>
      <c r="BJ714" s="346"/>
      <c r="BK714" s="346"/>
      <c r="BL714" s="346"/>
      <c r="BM714" s="346"/>
      <c r="BN714" s="346"/>
      <c r="BO714" s="346"/>
      <c r="BP714" s="346"/>
      <c r="BQ714" s="346"/>
    </row>
    <row r="715" ht="15.75" customHeight="1">
      <c r="A715" s="346"/>
      <c r="B715" s="34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c r="AS715" s="346"/>
      <c r="AT715" s="346"/>
      <c r="AU715" s="346"/>
      <c r="AV715" s="346"/>
      <c r="AW715" s="346"/>
      <c r="AX715" s="346"/>
      <c r="AY715" s="346"/>
      <c r="AZ715" s="346"/>
      <c r="BA715" s="346"/>
      <c r="BB715" s="346"/>
      <c r="BC715" s="346"/>
      <c r="BD715" s="346"/>
      <c r="BE715" s="346"/>
      <c r="BF715" s="346"/>
      <c r="BG715" s="346"/>
      <c r="BH715" s="346"/>
      <c r="BI715" s="346"/>
      <c r="BJ715" s="346"/>
      <c r="BK715" s="346"/>
      <c r="BL715" s="346"/>
      <c r="BM715" s="346"/>
      <c r="BN715" s="346"/>
      <c r="BO715" s="346"/>
      <c r="BP715" s="346"/>
      <c r="BQ715" s="346"/>
    </row>
    <row r="716" ht="15.75" customHeight="1">
      <c r="A716" s="346"/>
      <c r="B716" s="34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c r="AS716" s="346"/>
      <c r="AT716" s="346"/>
      <c r="AU716" s="346"/>
      <c r="AV716" s="346"/>
      <c r="AW716" s="346"/>
      <c r="AX716" s="346"/>
      <c r="AY716" s="346"/>
      <c r="AZ716" s="346"/>
      <c r="BA716" s="346"/>
      <c r="BB716" s="346"/>
      <c r="BC716" s="346"/>
      <c r="BD716" s="346"/>
      <c r="BE716" s="346"/>
      <c r="BF716" s="346"/>
      <c r="BG716" s="346"/>
      <c r="BH716" s="346"/>
      <c r="BI716" s="346"/>
      <c r="BJ716" s="346"/>
      <c r="BK716" s="346"/>
      <c r="BL716" s="346"/>
      <c r="BM716" s="346"/>
      <c r="BN716" s="346"/>
      <c r="BO716" s="346"/>
      <c r="BP716" s="346"/>
      <c r="BQ716" s="346"/>
    </row>
    <row r="717" ht="15.75" customHeight="1">
      <c r="A717" s="346"/>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c r="AS717" s="346"/>
      <c r="AT717" s="346"/>
      <c r="AU717" s="346"/>
      <c r="AV717" s="346"/>
      <c r="AW717" s="346"/>
      <c r="AX717" s="346"/>
      <c r="AY717" s="346"/>
      <c r="AZ717" s="346"/>
      <c r="BA717" s="346"/>
      <c r="BB717" s="346"/>
      <c r="BC717" s="346"/>
      <c r="BD717" s="346"/>
      <c r="BE717" s="346"/>
      <c r="BF717" s="346"/>
      <c r="BG717" s="346"/>
      <c r="BH717" s="346"/>
      <c r="BI717" s="346"/>
      <c r="BJ717" s="346"/>
      <c r="BK717" s="346"/>
      <c r="BL717" s="346"/>
      <c r="BM717" s="346"/>
      <c r="BN717" s="346"/>
      <c r="BO717" s="346"/>
      <c r="BP717" s="346"/>
      <c r="BQ717" s="346"/>
    </row>
    <row r="718" ht="15.75" customHeight="1">
      <c r="A718" s="346"/>
      <c r="B718" s="34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c r="AS718" s="346"/>
      <c r="AT718" s="346"/>
      <c r="AU718" s="346"/>
      <c r="AV718" s="346"/>
      <c r="AW718" s="346"/>
      <c r="AX718" s="346"/>
      <c r="AY718" s="346"/>
      <c r="AZ718" s="346"/>
      <c r="BA718" s="346"/>
      <c r="BB718" s="346"/>
      <c r="BC718" s="346"/>
      <c r="BD718" s="346"/>
      <c r="BE718" s="346"/>
      <c r="BF718" s="346"/>
      <c r="BG718" s="346"/>
      <c r="BH718" s="346"/>
      <c r="BI718" s="346"/>
      <c r="BJ718" s="346"/>
      <c r="BK718" s="346"/>
      <c r="BL718" s="346"/>
      <c r="BM718" s="346"/>
      <c r="BN718" s="346"/>
      <c r="BO718" s="346"/>
      <c r="BP718" s="346"/>
      <c r="BQ718" s="346"/>
    </row>
    <row r="719" ht="15.75" customHeight="1">
      <c r="A719" s="346"/>
      <c r="B719" s="34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c r="AS719" s="346"/>
      <c r="AT719" s="346"/>
      <c r="AU719" s="346"/>
      <c r="AV719" s="346"/>
      <c r="AW719" s="346"/>
      <c r="AX719" s="346"/>
      <c r="AY719" s="346"/>
      <c r="AZ719" s="346"/>
      <c r="BA719" s="346"/>
      <c r="BB719" s="346"/>
      <c r="BC719" s="346"/>
      <c r="BD719" s="346"/>
      <c r="BE719" s="346"/>
      <c r="BF719" s="346"/>
      <c r="BG719" s="346"/>
      <c r="BH719" s="346"/>
      <c r="BI719" s="346"/>
      <c r="BJ719" s="346"/>
      <c r="BK719" s="346"/>
      <c r="BL719" s="346"/>
      <c r="BM719" s="346"/>
      <c r="BN719" s="346"/>
      <c r="BO719" s="346"/>
      <c r="BP719" s="346"/>
      <c r="BQ719" s="346"/>
    </row>
    <row r="720" ht="15.75" customHeight="1">
      <c r="A720" s="346"/>
      <c r="B720" s="34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c r="AT720" s="346"/>
      <c r="AU720" s="346"/>
      <c r="AV720" s="346"/>
      <c r="AW720" s="346"/>
      <c r="AX720" s="346"/>
      <c r="AY720" s="346"/>
      <c r="AZ720" s="346"/>
      <c r="BA720" s="346"/>
      <c r="BB720" s="346"/>
      <c r="BC720" s="346"/>
      <c r="BD720" s="346"/>
      <c r="BE720" s="346"/>
      <c r="BF720" s="346"/>
      <c r="BG720" s="346"/>
      <c r="BH720" s="346"/>
      <c r="BI720" s="346"/>
      <c r="BJ720" s="346"/>
      <c r="BK720" s="346"/>
      <c r="BL720" s="346"/>
      <c r="BM720" s="346"/>
      <c r="BN720" s="346"/>
      <c r="BO720" s="346"/>
      <c r="BP720" s="346"/>
      <c r="BQ720" s="346"/>
    </row>
    <row r="721" ht="15.75" customHeight="1">
      <c r="A721" s="346"/>
      <c r="B721" s="346"/>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c r="AT721" s="346"/>
      <c r="AU721" s="346"/>
      <c r="AV721" s="346"/>
      <c r="AW721" s="346"/>
      <c r="AX721" s="346"/>
      <c r="AY721" s="346"/>
      <c r="AZ721" s="346"/>
      <c r="BA721" s="346"/>
      <c r="BB721" s="346"/>
      <c r="BC721" s="346"/>
      <c r="BD721" s="346"/>
      <c r="BE721" s="346"/>
      <c r="BF721" s="346"/>
      <c r="BG721" s="346"/>
      <c r="BH721" s="346"/>
      <c r="BI721" s="346"/>
      <c r="BJ721" s="346"/>
      <c r="BK721" s="346"/>
      <c r="BL721" s="346"/>
      <c r="BM721" s="346"/>
      <c r="BN721" s="346"/>
      <c r="BO721" s="346"/>
      <c r="BP721" s="346"/>
      <c r="BQ721" s="346"/>
    </row>
    <row r="722" ht="15.75" customHeight="1">
      <c r="A722" s="346"/>
      <c r="B722" s="346"/>
      <c r="C722" s="346"/>
      <c r="D722" s="346"/>
      <c r="E722" s="346"/>
      <c r="F722" s="346"/>
      <c r="G722" s="346"/>
      <c r="H722" s="346"/>
      <c r="I722" s="346"/>
      <c r="J722" s="346"/>
      <c r="K722" s="346"/>
      <c r="L722" s="346"/>
      <c r="M722" s="346"/>
      <c r="N722" s="346"/>
      <c r="O722" s="346"/>
      <c r="P722" s="346"/>
      <c r="Q722" s="346"/>
      <c r="R722" s="346"/>
      <c r="S722" s="346"/>
      <c r="T722" s="346"/>
      <c r="U722" s="346"/>
      <c r="V722" s="346"/>
      <c r="W722" s="346"/>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c r="AS722" s="346"/>
      <c r="AT722" s="346"/>
      <c r="AU722" s="346"/>
      <c r="AV722" s="346"/>
      <c r="AW722" s="346"/>
      <c r="AX722" s="346"/>
      <c r="AY722" s="346"/>
      <c r="AZ722" s="346"/>
      <c r="BA722" s="346"/>
      <c r="BB722" s="346"/>
      <c r="BC722" s="346"/>
      <c r="BD722" s="346"/>
      <c r="BE722" s="346"/>
      <c r="BF722" s="346"/>
      <c r="BG722" s="346"/>
      <c r="BH722" s="346"/>
      <c r="BI722" s="346"/>
      <c r="BJ722" s="346"/>
      <c r="BK722" s="346"/>
      <c r="BL722" s="346"/>
      <c r="BM722" s="346"/>
      <c r="BN722" s="346"/>
      <c r="BO722" s="346"/>
      <c r="BP722" s="346"/>
      <c r="BQ722" s="346"/>
    </row>
    <row r="723" ht="15.75" customHeight="1">
      <c r="A723" s="346"/>
      <c r="B723" s="346"/>
      <c r="C723" s="346"/>
      <c r="D723" s="346"/>
      <c r="E723" s="346"/>
      <c r="F723" s="346"/>
      <c r="G723" s="346"/>
      <c r="H723" s="346"/>
      <c r="I723" s="346"/>
      <c r="J723" s="346"/>
      <c r="K723" s="346"/>
      <c r="L723" s="346"/>
      <c r="M723" s="346"/>
      <c r="N723" s="346"/>
      <c r="O723" s="346"/>
      <c r="P723" s="346"/>
      <c r="Q723" s="346"/>
      <c r="R723" s="346"/>
      <c r="S723" s="346"/>
      <c r="T723" s="346"/>
      <c r="U723" s="346"/>
      <c r="V723" s="346"/>
      <c r="W723" s="346"/>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c r="AS723" s="346"/>
      <c r="AT723" s="346"/>
      <c r="AU723" s="346"/>
      <c r="AV723" s="346"/>
      <c r="AW723" s="346"/>
      <c r="AX723" s="346"/>
      <c r="AY723" s="346"/>
      <c r="AZ723" s="346"/>
      <c r="BA723" s="346"/>
      <c r="BB723" s="346"/>
      <c r="BC723" s="346"/>
      <c r="BD723" s="346"/>
      <c r="BE723" s="346"/>
      <c r="BF723" s="346"/>
      <c r="BG723" s="346"/>
      <c r="BH723" s="346"/>
      <c r="BI723" s="346"/>
      <c r="BJ723" s="346"/>
      <c r="BK723" s="346"/>
      <c r="BL723" s="346"/>
      <c r="BM723" s="346"/>
      <c r="BN723" s="346"/>
      <c r="BO723" s="346"/>
      <c r="BP723" s="346"/>
      <c r="BQ723" s="346"/>
    </row>
    <row r="724" ht="15.75" customHeight="1">
      <c r="A724" s="346"/>
      <c r="B724" s="346"/>
      <c r="C724" s="346"/>
      <c r="D724" s="346"/>
      <c r="E724" s="346"/>
      <c r="F724" s="346"/>
      <c r="G724" s="346"/>
      <c r="H724" s="346"/>
      <c r="I724" s="346"/>
      <c r="J724" s="346"/>
      <c r="K724" s="346"/>
      <c r="L724" s="346"/>
      <c r="M724" s="346"/>
      <c r="N724" s="346"/>
      <c r="O724" s="346"/>
      <c r="P724" s="346"/>
      <c r="Q724" s="346"/>
      <c r="R724" s="346"/>
      <c r="S724" s="346"/>
      <c r="T724" s="346"/>
      <c r="U724" s="346"/>
      <c r="V724" s="346"/>
      <c r="W724" s="346"/>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c r="AS724" s="346"/>
      <c r="AT724" s="346"/>
      <c r="AU724" s="346"/>
      <c r="AV724" s="346"/>
      <c r="AW724" s="346"/>
      <c r="AX724" s="346"/>
      <c r="AY724" s="346"/>
      <c r="AZ724" s="346"/>
      <c r="BA724" s="346"/>
      <c r="BB724" s="346"/>
      <c r="BC724" s="346"/>
      <c r="BD724" s="346"/>
      <c r="BE724" s="346"/>
      <c r="BF724" s="346"/>
      <c r="BG724" s="346"/>
      <c r="BH724" s="346"/>
      <c r="BI724" s="346"/>
      <c r="BJ724" s="346"/>
      <c r="BK724" s="346"/>
      <c r="BL724" s="346"/>
      <c r="BM724" s="346"/>
      <c r="BN724" s="346"/>
      <c r="BO724" s="346"/>
      <c r="BP724" s="346"/>
      <c r="BQ724" s="346"/>
    </row>
    <row r="725" ht="15.75" customHeight="1">
      <c r="A725" s="346"/>
      <c r="B725" s="346"/>
      <c r="C725" s="346"/>
      <c r="D725" s="346"/>
      <c r="E725" s="346"/>
      <c r="F725" s="346"/>
      <c r="G725" s="346"/>
      <c r="H725" s="346"/>
      <c r="I725" s="346"/>
      <c r="J725" s="346"/>
      <c r="K725" s="346"/>
      <c r="L725" s="346"/>
      <c r="M725" s="346"/>
      <c r="N725" s="346"/>
      <c r="O725" s="346"/>
      <c r="P725" s="346"/>
      <c r="Q725" s="346"/>
      <c r="R725" s="346"/>
      <c r="S725" s="346"/>
      <c r="T725" s="346"/>
      <c r="U725" s="346"/>
      <c r="V725" s="346"/>
      <c r="W725" s="346"/>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c r="AS725" s="346"/>
      <c r="AT725" s="346"/>
      <c r="AU725" s="346"/>
      <c r="AV725" s="346"/>
      <c r="AW725" s="346"/>
      <c r="AX725" s="346"/>
      <c r="AY725" s="346"/>
      <c r="AZ725" s="346"/>
      <c r="BA725" s="346"/>
      <c r="BB725" s="346"/>
      <c r="BC725" s="346"/>
      <c r="BD725" s="346"/>
      <c r="BE725" s="346"/>
      <c r="BF725" s="346"/>
      <c r="BG725" s="346"/>
      <c r="BH725" s="346"/>
      <c r="BI725" s="346"/>
      <c r="BJ725" s="346"/>
      <c r="BK725" s="346"/>
      <c r="BL725" s="346"/>
      <c r="BM725" s="346"/>
      <c r="BN725" s="346"/>
      <c r="BO725" s="346"/>
      <c r="BP725" s="346"/>
      <c r="BQ725" s="346"/>
    </row>
    <row r="726" ht="15.75" customHeight="1">
      <c r="A726" s="346"/>
      <c r="B726" s="346"/>
      <c r="C726" s="346"/>
      <c r="D726" s="346"/>
      <c r="E726" s="346"/>
      <c r="F726" s="346"/>
      <c r="G726" s="346"/>
      <c r="H726" s="346"/>
      <c r="I726" s="346"/>
      <c r="J726" s="346"/>
      <c r="K726" s="346"/>
      <c r="L726" s="346"/>
      <c r="M726" s="346"/>
      <c r="N726" s="346"/>
      <c r="O726" s="346"/>
      <c r="P726" s="346"/>
      <c r="Q726" s="346"/>
      <c r="R726" s="346"/>
      <c r="S726" s="346"/>
      <c r="T726" s="346"/>
      <c r="U726" s="346"/>
      <c r="V726" s="346"/>
      <c r="W726" s="346"/>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c r="AS726" s="346"/>
      <c r="AT726" s="346"/>
      <c r="AU726" s="346"/>
      <c r="AV726" s="346"/>
      <c r="AW726" s="346"/>
      <c r="AX726" s="346"/>
      <c r="AY726" s="346"/>
      <c r="AZ726" s="346"/>
      <c r="BA726" s="346"/>
      <c r="BB726" s="346"/>
      <c r="BC726" s="346"/>
      <c r="BD726" s="346"/>
      <c r="BE726" s="346"/>
      <c r="BF726" s="346"/>
      <c r="BG726" s="346"/>
      <c r="BH726" s="346"/>
      <c r="BI726" s="346"/>
      <c r="BJ726" s="346"/>
      <c r="BK726" s="346"/>
      <c r="BL726" s="346"/>
      <c r="BM726" s="346"/>
      <c r="BN726" s="346"/>
      <c r="BO726" s="346"/>
      <c r="BP726" s="346"/>
      <c r="BQ726" s="346"/>
    </row>
    <row r="727" ht="15.75" customHeight="1">
      <c r="A727" s="346"/>
      <c r="B727" s="346"/>
      <c r="C727" s="346"/>
      <c r="D727" s="346"/>
      <c r="E727" s="346"/>
      <c r="F727" s="346"/>
      <c r="G727" s="346"/>
      <c r="H727" s="346"/>
      <c r="I727" s="346"/>
      <c r="J727" s="346"/>
      <c r="K727" s="346"/>
      <c r="L727" s="346"/>
      <c r="M727" s="346"/>
      <c r="N727" s="346"/>
      <c r="O727" s="346"/>
      <c r="P727" s="346"/>
      <c r="Q727" s="346"/>
      <c r="R727" s="346"/>
      <c r="S727" s="346"/>
      <c r="T727" s="346"/>
      <c r="U727" s="346"/>
      <c r="V727" s="346"/>
      <c r="W727" s="346"/>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c r="AS727" s="346"/>
      <c r="AT727" s="346"/>
      <c r="AU727" s="346"/>
      <c r="AV727" s="346"/>
      <c r="AW727" s="346"/>
      <c r="AX727" s="346"/>
      <c r="AY727" s="346"/>
      <c r="AZ727" s="346"/>
      <c r="BA727" s="346"/>
      <c r="BB727" s="346"/>
      <c r="BC727" s="346"/>
      <c r="BD727" s="346"/>
      <c r="BE727" s="346"/>
      <c r="BF727" s="346"/>
      <c r="BG727" s="346"/>
      <c r="BH727" s="346"/>
      <c r="BI727" s="346"/>
      <c r="BJ727" s="346"/>
      <c r="BK727" s="346"/>
      <c r="BL727" s="346"/>
      <c r="BM727" s="346"/>
      <c r="BN727" s="346"/>
      <c r="BO727" s="346"/>
      <c r="BP727" s="346"/>
      <c r="BQ727" s="346"/>
    </row>
    <row r="728" ht="15.75" customHeight="1">
      <c r="A728" s="346"/>
      <c r="B728" s="346"/>
      <c r="C728" s="346"/>
      <c r="D728" s="346"/>
      <c r="E728" s="346"/>
      <c r="F728" s="346"/>
      <c r="G728" s="346"/>
      <c r="H728" s="346"/>
      <c r="I728" s="346"/>
      <c r="J728" s="346"/>
      <c r="K728" s="346"/>
      <c r="L728" s="346"/>
      <c r="M728" s="346"/>
      <c r="N728" s="346"/>
      <c r="O728" s="346"/>
      <c r="P728" s="346"/>
      <c r="Q728" s="346"/>
      <c r="R728" s="346"/>
      <c r="S728" s="346"/>
      <c r="T728" s="346"/>
      <c r="U728" s="346"/>
      <c r="V728" s="346"/>
      <c r="W728" s="346"/>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c r="AS728" s="346"/>
      <c r="AT728" s="346"/>
      <c r="AU728" s="346"/>
      <c r="AV728" s="346"/>
      <c r="AW728" s="346"/>
      <c r="AX728" s="346"/>
      <c r="AY728" s="346"/>
      <c r="AZ728" s="346"/>
      <c r="BA728" s="346"/>
      <c r="BB728" s="346"/>
      <c r="BC728" s="346"/>
      <c r="BD728" s="346"/>
      <c r="BE728" s="346"/>
      <c r="BF728" s="346"/>
      <c r="BG728" s="346"/>
      <c r="BH728" s="346"/>
      <c r="BI728" s="346"/>
      <c r="BJ728" s="346"/>
      <c r="BK728" s="346"/>
      <c r="BL728" s="346"/>
      <c r="BM728" s="346"/>
      <c r="BN728" s="346"/>
      <c r="BO728" s="346"/>
      <c r="BP728" s="346"/>
      <c r="BQ728" s="346"/>
    </row>
    <row r="729" ht="15.75" customHeight="1">
      <c r="A729" s="346"/>
      <c r="B729" s="346"/>
      <c r="C729" s="346"/>
      <c r="D729" s="346"/>
      <c r="E729" s="346"/>
      <c r="F729" s="346"/>
      <c r="G729" s="346"/>
      <c r="H729" s="346"/>
      <c r="I729" s="346"/>
      <c r="J729" s="346"/>
      <c r="K729" s="346"/>
      <c r="L729" s="346"/>
      <c r="M729" s="346"/>
      <c r="N729" s="346"/>
      <c r="O729" s="346"/>
      <c r="P729" s="346"/>
      <c r="Q729" s="346"/>
      <c r="R729" s="346"/>
      <c r="S729" s="346"/>
      <c r="T729" s="346"/>
      <c r="U729" s="346"/>
      <c r="V729" s="346"/>
      <c r="W729" s="346"/>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c r="AS729" s="346"/>
      <c r="AT729" s="346"/>
      <c r="AU729" s="346"/>
      <c r="AV729" s="346"/>
      <c r="AW729" s="346"/>
      <c r="AX729" s="346"/>
      <c r="AY729" s="346"/>
      <c r="AZ729" s="346"/>
      <c r="BA729" s="346"/>
      <c r="BB729" s="346"/>
      <c r="BC729" s="346"/>
      <c r="BD729" s="346"/>
      <c r="BE729" s="346"/>
      <c r="BF729" s="346"/>
      <c r="BG729" s="346"/>
      <c r="BH729" s="346"/>
      <c r="BI729" s="346"/>
      <c r="BJ729" s="346"/>
      <c r="BK729" s="346"/>
      <c r="BL729" s="346"/>
      <c r="BM729" s="346"/>
      <c r="BN729" s="346"/>
      <c r="BO729" s="346"/>
      <c r="BP729" s="346"/>
      <c r="BQ729" s="346"/>
    </row>
    <row r="730" ht="15.75" customHeight="1">
      <c r="A730" s="346"/>
      <c r="B730" s="346"/>
      <c r="C730" s="346"/>
      <c r="D730" s="346"/>
      <c r="E730" s="346"/>
      <c r="F730" s="346"/>
      <c r="G730" s="346"/>
      <c r="H730" s="346"/>
      <c r="I730" s="346"/>
      <c r="J730" s="346"/>
      <c r="K730" s="346"/>
      <c r="L730" s="346"/>
      <c r="M730" s="346"/>
      <c r="N730" s="346"/>
      <c r="O730" s="346"/>
      <c r="P730" s="346"/>
      <c r="Q730" s="346"/>
      <c r="R730" s="346"/>
      <c r="S730" s="346"/>
      <c r="T730" s="346"/>
      <c r="U730" s="346"/>
      <c r="V730" s="346"/>
      <c r="W730" s="346"/>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c r="AS730" s="346"/>
      <c r="AT730" s="346"/>
      <c r="AU730" s="346"/>
      <c r="AV730" s="346"/>
      <c r="AW730" s="346"/>
      <c r="AX730" s="346"/>
      <c r="AY730" s="346"/>
      <c r="AZ730" s="346"/>
      <c r="BA730" s="346"/>
      <c r="BB730" s="346"/>
      <c r="BC730" s="346"/>
      <c r="BD730" s="346"/>
      <c r="BE730" s="346"/>
      <c r="BF730" s="346"/>
      <c r="BG730" s="346"/>
      <c r="BH730" s="346"/>
      <c r="BI730" s="346"/>
      <c r="BJ730" s="346"/>
      <c r="BK730" s="346"/>
      <c r="BL730" s="346"/>
      <c r="BM730" s="346"/>
      <c r="BN730" s="346"/>
      <c r="BO730" s="346"/>
      <c r="BP730" s="346"/>
      <c r="BQ730" s="346"/>
    </row>
    <row r="731" ht="15.75" customHeight="1">
      <c r="A731" s="346"/>
      <c r="B731" s="346"/>
      <c r="C731" s="346"/>
      <c r="D731" s="346"/>
      <c r="E731" s="346"/>
      <c r="F731" s="346"/>
      <c r="G731" s="346"/>
      <c r="H731" s="346"/>
      <c r="I731" s="346"/>
      <c r="J731" s="346"/>
      <c r="K731" s="346"/>
      <c r="L731" s="346"/>
      <c r="M731" s="346"/>
      <c r="N731" s="346"/>
      <c r="O731" s="346"/>
      <c r="P731" s="346"/>
      <c r="Q731" s="346"/>
      <c r="R731" s="346"/>
      <c r="S731" s="346"/>
      <c r="T731" s="346"/>
      <c r="U731" s="346"/>
      <c r="V731" s="346"/>
      <c r="W731" s="346"/>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c r="AS731" s="346"/>
      <c r="AT731" s="346"/>
      <c r="AU731" s="346"/>
      <c r="AV731" s="346"/>
      <c r="AW731" s="346"/>
      <c r="AX731" s="346"/>
      <c r="AY731" s="346"/>
      <c r="AZ731" s="346"/>
      <c r="BA731" s="346"/>
      <c r="BB731" s="346"/>
      <c r="BC731" s="346"/>
      <c r="BD731" s="346"/>
      <c r="BE731" s="346"/>
      <c r="BF731" s="346"/>
      <c r="BG731" s="346"/>
      <c r="BH731" s="346"/>
      <c r="BI731" s="346"/>
      <c r="BJ731" s="346"/>
      <c r="BK731" s="346"/>
      <c r="BL731" s="346"/>
      <c r="BM731" s="346"/>
      <c r="BN731" s="346"/>
      <c r="BO731" s="346"/>
      <c r="BP731" s="346"/>
      <c r="BQ731" s="346"/>
    </row>
    <row r="732" ht="15.75" customHeight="1">
      <c r="A732" s="346"/>
      <c r="B732" s="346"/>
      <c r="C732" s="346"/>
      <c r="D732" s="346"/>
      <c r="E732" s="346"/>
      <c r="F732" s="346"/>
      <c r="G732" s="346"/>
      <c r="H732" s="346"/>
      <c r="I732" s="346"/>
      <c r="J732" s="346"/>
      <c r="K732" s="346"/>
      <c r="L732" s="346"/>
      <c r="M732" s="346"/>
      <c r="N732" s="346"/>
      <c r="O732" s="346"/>
      <c r="P732" s="346"/>
      <c r="Q732" s="346"/>
      <c r="R732" s="346"/>
      <c r="S732" s="346"/>
      <c r="T732" s="346"/>
      <c r="U732" s="346"/>
      <c r="V732" s="346"/>
      <c r="W732" s="346"/>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c r="AS732" s="346"/>
      <c r="AT732" s="346"/>
      <c r="AU732" s="346"/>
      <c r="AV732" s="346"/>
      <c r="AW732" s="346"/>
      <c r="AX732" s="346"/>
      <c r="AY732" s="346"/>
      <c r="AZ732" s="346"/>
      <c r="BA732" s="346"/>
      <c r="BB732" s="346"/>
      <c r="BC732" s="346"/>
      <c r="BD732" s="346"/>
      <c r="BE732" s="346"/>
      <c r="BF732" s="346"/>
      <c r="BG732" s="346"/>
      <c r="BH732" s="346"/>
      <c r="BI732" s="346"/>
      <c r="BJ732" s="346"/>
      <c r="BK732" s="346"/>
      <c r="BL732" s="346"/>
      <c r="BM732" s="346"/>
      <c r="BN732" s="346"/>
      <c r="BO732" s="346"/>
      <c r="BP732" s="346"/>
      <c r="BQ732" s="346"/>
    </row>
    <row r="733" ht="15.75" customHeight="1">
      <c r="A733" s="346"/>
      <c r="B733" s="346"/>
      <c r="C733" s="346"/>
      <c r="D733" s="346"/>
      <c r="E733" s="346"/>
      <c r="F733" s="346"/>
      <c r="G733" s="346"/>
      <c r="H733" s="346"/>
      <c r="I733" s="346"/>
      <c r="J733" s="346"/>
      <c r="K733" s="346"/>
      <c r="L733" s="346"/>
      <c r="M733" s="346"/>
      <c r="N733" s="346"/>
      <c r="O733" s="346"/>
      <c r="P733" s="346"/>
      <c r="Q733" s="346"/>
      <c r="R733" s="346"/>
      <c r="S733" s="346"/>
      <c r="T733" s="346"/>
      <c r="U733" s="346"/>
      <c r="V733" s="346"/>
      <c r="W733" s="346"/>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c r="AS733" s="346"/>
      <c r="AT733" s="346"/>
      <c r="AU733" s="346"/>
      <c r="AV733" s="346"/>
      <c r="AW733" s="346"/>
      <c r="AX733" s="346"/>
      <c r="AY733" s="346"/>
      <c r="AZ733" s="346"/>
      <c r="BA733" s="346"/>
      <c r="BB733" s="346"/>
      <c r="BC733" s="346"/>
      <c r="BD733" s="346"/>
      <c r="BE733" s="346"/>
      <c r="BF733" s="346"/>
      <c r="BG733" s="346"/>
      <c r="BH733" s="346"/>
      <c r="BI733" s="346"/>
      <c r="BJ733" s="346"/>
      <c r="BK733" s="346"/>
      <c r="BL733" s="346"/>
      <c r="BM733" s="346"/>
      <c r="BN733" s="346"/>
      <c r="BO733" s="346"/>
      <c r="BP733" s="346"/>
      <c r="BQ733" s="346"/>
    </row>
    <row r="734" ht="15.75" customHeight="1">
      <c r="A734" s="346"/>
      <c r="B734" s="346"/>
      <c r="C734" s="346"/>
      <c r="D734" s="346"/>
      <c r="E734" s="346"/>
      <c r="F734" s="346"/>
      <c r="G734" s="346"/>
      <c r="H734" s="346"/>
      <c r="I734" s="346"/>
      <c r="J734" s="346"/>
      <c r="K734" s="346"/>
      <c r="L734" s="346"/>
      <c r="M734" s="346"/>
      <c r="N734" s="346"/>
      <c r="O734" s="346"/>
      <c r="P734" s="346"/>
      <c r="Q734" s="346"/>
      <c r="R734" s="346"/>
      <c r="S734" s="346"/>
      <c r="T734" s="346"/>
      <c r="U734" s="346"/>
      <c r="V734" s="346"/>
      <c r="W734" s="346"/>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c r="AS734" s="346"/>
      <c r="AT734" s="346"/>
      <c r="AU734" s="346"/>
      <c r="AV734" s="346"/>
      <c r="AW734" s="346"/>
      <c r="AX734" s="346"/>
      <c r="AY734" s="346"/>
      <c r="AZ734" s="346"/>
      <c r="BA734" s="346"/>
      <c r="BB734" s="346"/>
      <c r="BC734" s="346"/>
      <c r="BD734" s="346"/>
      <c r="BE734" s="346"/>
      <c r="BF734" s="346"/>
      <c r="BG734" s="346"/>
      <c r="BH734" s="346"/>
      <c r="BI734" s="346"/>
      <c r="BJ734" s="346"/>
      <c r="BK734" s="346"/>
      <c r="BL734" s="346"/>
      <c r="BM734" s="346"/>
      <c r="BN734" s="346"/>
      <c r="BO734" s="346"/>
      <c r="BP734" s="346"/>
      <c r="BQ734" s="346"/>
    </row>
    <row r="735" ht="15.75" customHeight="1">
      <c r="A735" s="346"/>
      <c r="B735" s="346"/>
      <c r="C735" s="346"/>
      <c r="D735" s="346"/>
      <c r="E735" s="346"/>
      <c r="F735" s="346"/>
      <c r="G735" s="346"/>
      <c r="H735" s="346"/>
      <c r="I735" s="346"/>
      <c r="J735" s="346"/>
      <c r="K735" s="346"/>
      <c r="L735" s="346"/>
      <c r="M735" s="346"/>
      <c r="N735" s="346"/>
      <c r="O735" s="346"/>
      <c r="P735" s="346"/>
      <c r="Q735" s="346"/>
      <c r="R735" s="346"/>
      <c r="S735" s="346"/>
      <c r="T735" s="346"/>
      <c r="U735" s="346"/>
      <c r="V735" s="346"/>
      <c r="W735" s="346"/>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c r="AS735" s="346"/>
      <c r="AT735" s="346"/>
      <c r="AU735" s="346"/>
      <c r="AV735" s="346"/>
      <c r="AW735" s="346"/>
      <c r="AX735" s="346"/>
      <c r="AY735" s="346"/>
      <c r="AZ735" s="346"/>
      <c r="BA735" s="346"/>
      <c r="BB735" s="346"/>
      <c r="BC735" s="346"/>
      <c r="BD735" s="346"/>
      <c r="BE735" s="346"/>
      <c r="BF735" s="346"/>
      <c r="BG735" s="346"/>
      <c r="BH735" s="346"/>
      <c r="BI735" s="346"/>
      <c r="BJ735" s="346"/>
      <c r="BK735" s="346"/>
      <c r="BL735" s="346"/>
      <c r="BM735" s="346"/>
      <c r="BN735" s="346"/>
      <c r="BO735" s="346"/>
      <c r="BP735" s="346"/>
      <c r="BQ735" s="346"/>
    </row>
    <row r="736" ht="15.75" customHeight="1">
      <c r="A736" s="346"/>
      <c r="B736" s="346"/>
      <c r="C736" s="346"/>
      <c r="D736" s="346"/>
      <c r="E736" s="346"/>
      <c r="F736" s="346"/>
      <c r="G736" s="346"/>
      <c r="H736" s="346"/>
      <c r="I736" s="346"/>
      <c r="J736" s="346"/>
      <c r="K736" s="346"/>
      <c r="L736" s="346"/>
      <c r="M736" s="346"/>
      <c r="N736" s="346"/>
      <c r="O736" s="346"/>
      <c r="P736" s="346"/>
      <c r="Q736" s="346"/>
      <c r="R736" s="346"/>
      <c r="S736" s="346"/>
      <c r="T736" s="346"/>
      <c r="U736" s="346"/>
      <c r="V736" s="346"/>
      <c r="W736" s="346"/>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c r="AS736" s="346"/>
      <c r="AT736" s="346"/>
      <c r="AU736" s="346"/>
      <c r="AV736" s="346"/>
      <c r="AW736" s="346"/>
      <c r="AX736" s="346"/>
      <c r="AY736" s="346"/>
      <c r="AZ736" s="346"/>
      <c r="BA736" s="346"/>
      <c r="BB736" s="346"/>
      <c r="BC736" s="346"/>
      <c r="BD736" s="346"/>
      <c r="BE736" s="346"/>
      <c r="BF736" s="346"/>
      <c r="BG736" s="346"/>
      <c r="BH736" s="346"/>
      <c r="BI736" s="346"/>
      <c r="BJ736" s="346"/>
      <c r="BK736" s="346"/>
      <c r="BL736" s="346"/>
      <c r="BM736" s="346"/>
      <c r="BN736" s="346"/>
      <c r="BO736" s="346"/>
      <c r="BP736" s="346"/>
      <c r="BQ736" s="346"/>
    </row>
    <row r="737" ht="15.75" customHeight="1">
      <c r="A737" s="346"/>
      <c r="B737" s="346"/>
      <c r="C737" s="346"/>
      <c r="D737" s="346"/>
      <c r="E737" s="346"/>
      <c r="F737" s="346"/>
      <c r="G737" s="346"/>
      <c r="H737" s="346"/>
      <c r="I737" s="346"/>
      <c r="J737" s="346"/>
      <c r="K737" s="346"/>
      <c r="L737" s="346"/>
      <c r="M737" s="346"/>
      <c r="N737" s="346"/>
      <c r="O737" s="346"/>
      <c r="P737" s="346"/>
      <c r="Q737" s="346"/>
      <c r="R737" s="346"/>
      <c r="S737" s="346"/>
      <c r="T737" s="346"/>
      <c r="U737" s="346"/>
      <c r="V737" s="346"/>
      <c r="W737" s="346"/>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c r="AS737" s="346"/>
      <c r="AT737" s="346"/>
      <c r="AU737" s="346"/>
      <c r="AV737" s="346"/>
      <c r="AW737" s="346"/>
      <c r="AX737" s="346"/>
      <c r="AY737" s="346"/>
      <c r="AZ737" s="346"/>
      <c r="BA737" s="346"/>
      <c r="BB737" s="346"/>
      <c r="BC737" s="346"/>
      <c r="BD737" s="346"/>
      <c r="BE737" s="346"/>
      <c r="BF737" s="346"/>
      <c r="BG737" s="346"/>
      <c r="BH737" s="346"/>
      <c r="BI737" s="346"/>
      <c r="BJ737" s="346"/>
      <c r="BK737" s="346"/>
      <c r="BL737" s="346"/>
      <c r="BM737" s="346"/>
      <c r="BN737" s="346"/>
      <c r="BO737" s="346"/>
      <c r="BP737" s="346"/>
      <c r="BQ737" s="346"/>
    </row>
    <row r="738" ht="15.75" customHeight="1">
      <c r="A738" s="346"/>
      <c r="B738" s="346"/>
      <c r="C738" s="346"/>
      <c r="D738" s="346"/>
      <c r="E738" s="346"/>
      <c r="F738" s="346"/>
      <c r="G738" s="346"/>
      <c r="H738" s="346"/>
      <c r="I738" s="346"/>
      <c r="J738" s="346"/>
      <c r="K738" s="346"/>
      <c r="L738" s="346"/>
      <c r="M738" s="346"/>
      <c r="N738" s="346"/>
      <c r="O738" s="346"/>
      <c r="P738" s="346"/>
      <c r="Q738" s="346"/>
      <c r="R738" s="346"/>
      <c r="S738" s="346"/>
      <c r="T738" s="346"/>
      <c r="U738" s="346"/>
      <c r="V738" s="346"/>
      <c r="W738" s="346"/>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c r="AS738" s="346"/>
      <c r="AT738" s="346"/>
      <c r="AU738" s="346"/>
      <c r="AV738" s="346"/>
      <c r="AW738" s="346"/>
      <c r="AX738" s="346"/>
      <c r="AY738" s="346"/>
      <c r="AZ738" s="346"/>
      <c r="BA738" s="346"/>
      <c r="BB738" s="346"/>
      <c r="BC738" s="346"/>
      <c r="BD738" s="346"/>
      <c r="BE738" s="346"/>
      <c r="BF738" s="346"/>
      <c r="BG738" s="346"/>
      <c r="BH738" s="346"/>
      <c r="BI738" s="346"/>
      <c r="BJ738" s="346"/>
      <c r="BK738" s="346"/>
      <c r="BL738" s="346"/>
      <c r="BM738" s="346"/>
      <c r="BN738" s="346"/>
      <c r="BO738" s="346"/>
      <c r="BP738" s="346"/>
      <c r="BQ738" s="346"/>
    </row>
    <row r="739" ht="15.75" customHeight="1">
      <c r="A739" s="346"/>
      <c r="B739" s="346"/>
      <c r="C739" s="346"/>
      <c r="D739" s="346"/>
      <c r="E739" s="346"/>
      <c r="F739" s="346"/>
      <c r="G739" s="346"/>
      <c r="H739" s="346"/>
      <c r="I739" s="346"/>
      <c r="J739" s="346"/>
      <c r="K739" s="346"/>
      <c r="L739" s="346"/>
      <c r="M739" s="346"/>
      <c r="N739" s="346"/>
      <c r="O739" s="346"/>
      <c r="P739" s="346"/>
      <c r="Q739" s="346"/>
      <c r="R739" s="346"/>
      <c r="S739" s="346"/>
      <c r="T739" s="346"/>
      <c r="U739" s="346"/>
      <c r="V739" s="346"/>
      <c r="W739" s="346"/>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c r="AS739" s="346"/>
      <c r="AT739" s="346"/>
      <c r="AU739" s="346"/>
      <c r="AV739" s="346"/>
      <c r="AW739" s="346"/>
      <c r="AX739" s="346"/>
      <c r="AY739" s="346"/>
      <c r="AZ739" s="346"/>
      <c r="BA739" s="346"/>
      <c r="BB739" s="346"/>
      <c r="BC739" s="346"/>
      <c r="BD739" s="346"/>
      <c r="BE739" s="346"/>
      <c r="BF739" s="346"/>
      <c r="BG739" s="346"/>
      <c r="BH739" s="346"/>
      <c r="BI739" s="346"/>
      <c r="BJ739" s="346"/>
      <c r="BK739" s="346"/>
      <c r="BL739" s="346"/>
      <c r="BM739" s="346"/>
      <c r="BN739" s="346"/>
      <c r="BO739" s="346"/>
      <c r="BP739" s="346"/>
      <c r="BQ739" s="346"/>
    </row>
    <row r="740" ht="15.75" customHeight="1">
      <c r="A740" s="346"/>
      <c r="B740" s="34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c r="AS740" s="346"/>
      <c r="AT740" s="346"/>
      <c r="AU740" s="346"/>
      <c r="AV740" s="346"/>
      <c r="AW740" s="346"/>
      <c r="AX740" s="346"/>
      <c r="AY740" s="346"/>
      <c r="AZ740" s="346"/>
      <c r="BA740" s="346"/>
      <c r="BB740" s="346"/>
      <c r="BC740" s="346"/>
      <c r="BD740" s="346"/>
      <c r="BE740" s="346"/>
      <c r="BF740" s="346"/>
      <c r="BG740" s="346"/>
      <c r="BH740" s="346"/>
      <c r="BI740" s="346"/>
      <c r="BJ740" s="346"/>
      <c r="BK740" s="346"/>
      <c r="BL740" s="346"/>
      <c r="BM740" s="346"/>
      <c r="BN740" s="346"/>
      <c r="BO740" s="346"/>
      <c r="BP740" s="346"/>
      <c r="BQ740" s="346"/>
    </row>
    <row r="741" ht="15.75" customHeight="1">
      <c r="A741" s="346"/>
      <c r="B741" s="34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c r="AS741" s="346"/>
      <c r="AT741" s="346"/>
      <c r="AU741" s="346"/>
      <c r="AV741" s="346"/>
      <c r="AW741" s="346"/>
      <c r="AX741" s="346"/>
      <c r="AY741" s="346"/>
      <c r="AZ741" s="346"/>
      <c r="BA741" s="346"/>
      <c r="BB741" s="346"/>
      <c r="BC741" s="346"/>
      <c r="BD741" s="346"/>
      <c r="BE741" s="346"/>
      <c r="BF741" s="346"/>
      <c r="BG741" s="346"/>
      <c r="BH741" s="346"/>
      <c r="BI741" s="346"/>
      <c r="BJ741" s="346"/>
      <c r="BK741" s="346"/>
      <c r="BL741" s="346"/>
      <c r="BM741" s="346"/>
      <c r="BN741" s="346"/>
      <c r="BO741" s="346"/>
      <c r="BP741" s="346"/>
      <c r="BQ741" s="346"/>
    </row>
    <row r="742" ht="15.75" customHeight="1">
      <c r="A742" s="346"/>
      <c r="B742" s="34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c r="AS742" s="346"/>
      <c r="AT742" s="346"/>
      <c r="AU742" s="346"/>
      <c r="AV742" s="346"/>
      <c r="AW742" s="346"/>
      <c r="AX742" s="346"/>
      <c r="AY742" s="346"/>
      <c r="AZ742" s="346"/>
      <c r="BA742" s="346"/>
      <c r="BB742" s="346"/>
      <c r="BC742" s="346"/>
      <c r="BD742" s="346"/>
      <c r="BE742" s="346"/>
      <c r="BF742" s="346"/>
      <c r="BG742" s="346"/>
      <c r="BH742" s="346"/>
      <c r="BI742" s="346"/>
      <c r="BJ742" s="346"/>
      <c r="BK742" s="346"/>
      <c r="BL742" s="346"/>
      <c r="BM742" s="346"/>
      <c r="BN742" s="346"/>
      <c r="BO742" s="346"/>
      <c r="BP742" s="346"/>
      <c r="BQ742" s="346"/>
    </row>
    <row r="743" ht="15.75" customHeight="1">
      <c r="A743" s="346"/>
      <c r="B743" s="34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c r="AS743" s="346"/>
      <c r="AT743" s="346"/>
      <c r="AU743" s="346"/>
      <c r="AV743" s="346"/>
      <c r="AW743" s="346"/>
      <c r="AX743" s="346"/>
      <c r="AY743" s="346"/>
      <c r="AZ743" s="346"/>
      <c r="BA743" s="346"/>
      <c r="BB743" s="346"/>
      <c r="BC743" s="346"/>
      <c r="BD743" s="346"/>
      <c r="BE743" s="346"/>
      <c r="BF743" s="346"/>
      <c r="BG743" s="346"/>
      <c r="BH743" s="346"/>
      <c r="BI743" s="346"/>
      <c r="BJ743" s="346"/>
      <c r="BK743" s="346"/>
      <c r="BL743" s="346"/>
      <c r="BM743" s="346"/>
      <c r="BN743" s="346"/>
      <c r="BO743" s="346"/>
      <c r="BP743" s="346"/>
      <c r="BQ743" s="346"/>
    </row>
    <row r="744" ht="15.75" customHeight="1">
      <c r="A744" s="346"/>
      <c r="B744" s="34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c r="AS744" s="346"/>
      <c r="AT744" s="346"/>
      <c r="AU744" s="346"/>
      <c r="AV744" s="346"/>
      <c r="AW744" s="346"/>
      <c r="AX744" s="346"/>
      <c r="AY744" s="346"/>
      <c r="AZ744" s="346"/>
      <c r="BA744" s="346"/>
      <c r="BB744" s="346"/>
      <c r="BC744" s="346"/>
      <c r="BD744" s="346"/>
      <c r="BE744" s="346"/>
      <c r="BF744" s="346"/>
      <c r="BG744" s="346"/>
      <c r="BH744" s="346"/>
      <c r="BI744" s="346"/>
      <c r="BJ744" s="346"/>
      <c r="BK744" s="346"/>
      <c r="BL744" s="346"/>
      <c r="BM744" s="346"/>
      <c r="BN744" s="346"/>
      <c r="BO744" s="346"/>
      <c r="BP744" s="346"/>
      <c r="BQ744" s="346"/>
    </row>
    <row r="745" ht="15.75" customHeight="1">
      <c r="A745" s="346"/>
      <c r="B745" s="346"/>
      <c r="C745" s="346"/>
      <c r="D745" s="346"/>
      <c r="E745" s="346"/>
      <c r="F745" s="346"/>
      <c r="G745" s="346"/>
      <c r="H745" s="346"/>
      <c r="I745" s="346"/>
      <c r="J745" s="346"/>
      <c r="K745" s="346"/>
      <c r="L745" s="346"/>
      <c r="M745" s="346"/>
      <c r="N745" s="346"/>
      <c r="O745" s="346"/>
      <c r="P745" s="346"/>
      <c r="Q745" s="346"/>
      <c r="R745" s="346"/>
      <c r="S745" s="346"/>
      <c r="T745" s="346"/>
      <c r="U745" s="346"/>
      <c r="V745" s="346"/>
      <c r="W745" s="346"/>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c r="AS745" s="346"/>
      <c r="AT745" s="346"/>
      <c r="AU745" s="346"/>
      <c r="AV745" s="346"/>
      <c r="AW745" s="346"/>
      <c r="AX745" s="346"/>
      <c r="AY745" s="346"/>
      <c r="AZ745" s="346"/>
      <c r="BA745" s="346"/>
      <c r="BB745" s="346"/>
      <c r="BC745" s="346"/>
      <c r="BD745" s="346"/>
      <c r="BE745" s="346"/>
      <c r="BF745" s="346"/>
      <c r="BG745" s="346"/>
      <c r="BH745" s="346"/>
      <c r="BI745" s="346"/>
      <c r="BJ745" s="346"/>
      <c r="BK745" s="346"/>
      <c r="BL745" s="346"/>
      <c r="BM745" s="346"/>
      <c r="BN745" s="346"/>
      <c r="BO745" s="346"/>
      <c r="BP745" s="346"/>
      <c r="BQ745" s="346"/>
    </row>
    <row r="746" ht="15.75" customHeight="1">
      <c r="A746" s="346"/>
      <c r="B746" s="346"/>
      <c r="C746" s="346"/>
      <c r="D746" s="346"/>
      <c r="E746" s="346"/>
      <c r="F746" s="346"/>
      <c r="G746" s="346"/>
      <c r="H746" s="346"/>
      <c r="I746" s="346"/>
      <c r="J746" s="346"/>
      <c r="K746" s="346"/>
      <c r="L746" s="346"/>
      <c r="M746" s="346"/>
      <c r="N746" s="346"/>
      <c r="O746" s="346"/>
      <c r="P746" s="346"/>
      <c r="Q746" s="346"/>
      <c r="R746" s="346"/>
      <c r="S746" s="346"/>
      <c r="T746" s="346"/>
      <c r="U746" s="346"/>
      <c r="V746" s="346"/>
      <c r="W746" s="346"/>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c r="AS746" s="346"/>
      <c r="AT746" s="346"/>
      <c r="AU746" s="346"/>
      <c r="AV746" s="346"/>
      <c r="AW746" s="346"/>
      <c r="AX746" s="346"/>
      <c r="AY746" s="346"/>
      <c r="AZ746" s="346"/>
      <c r="BA746" s="346"/>
      <c r="BB746" s="346"/>
      <c r="BC746" s="346"/>
      <c r="BD746" s="346"/>
      <c r="BE746" s="346"/>
      <c r="BF746" s="346"/>
      <c r="BG746" s="346"/>
      <c r="BH746" s="346"/>
      <c r="BI746" s="346"/>
      <c r="BJ746" s="346"/>
      <c r="BK746" s="346"/>
      <c r="BL746" s="346"/>
      <c r="BM746" s="346"/>
      <c r="BN746" s="346"/>
      <c r="BO746" s="346"/>
      <c r="BP746" s="346"/>
      <c r="BQ746" s="346"/>
    </row>
    <row r="747" ht="15.75" customHeight="1">
      <c r="A747" s="346"/>
      <c r="B747" s="346"/>
      <c r="C747" s="346"/>
      <c r="D747" s="346"/>
      <c r="E747" s="346"/>
      <c r="F747" s="346"/>
      <c r="G747" s="346"/>
      <c r="H747" s="346"/>
      <c r="I747" s="346"/>
      <c r="J747" s="346"/>
      <c r="K747" s="346"/>
      <c r="L747" s="346"/>
      <c r="M747" s="346"/>
      <c r="N747" s="346"/>
      <c r="O747" s="346"/>
      <c r="P747" s="346"/>
      <c r="Q747" s="346"/>
      <c r="R747" s="346"/>
      <c r="S747" s="346"/>
      <c r="T747" s="346"/>
      <c r="U747" s="346"/>
      <c r="V747" s="346"/>
      <c r="W747" s="346"/>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c r="AS747" s="346"/>
      <c r="AT747" s="346"/>
      <c r="AU747" s="346"/>
      <c r="AV747" s="346"/>
      <c r="AW747" s="346"/>
      <c r="AX747" s="346"/>
      <c r="AY747" s="346"/>
      <c r="AZ747" s="346"/>
      <c r="BA747" s="346"/>
      <c r="BB747" s="346"/>
      <c r="BC747" s="346"/>
      <c r="BD747" s="346"/>
      <c r="BE747" s="346"/>
      <c r="BF747" s="346"/>
      <c r="BG747" s="346"/>
      <c r="BH747" s="346"/>
      <c r="BI747" s="346"/>
      <c r="BJ747" s="346"/>
      <c r="BK747" s="346"/>
      <c r="BL747" s="346"/>
      <c r="BM747" s="346"/>
      <c r="BN747" s="346"/>
      <c r="BO747" s="346"/>
      <c r="BP747" s="346"/>
      <c r="BQ747" s="346"/>
    </row>
    <row r="748" ht="15.75" customHeight="1">
      <c r="A748" s="346"/>
      <c r="B748" s="346"/>
      <c r="C748" s="346"/>
      <c r="D748" s="346"/>
      <c r="E748" s="346"/>
      <c r="F748" s="346"/>
      <c r="G748" s="346"/>
      <c r="H748" s="346"/>
      <c r="I748" s="346"/>
      <c r="J748" s="346"/>
      <c r="K748" s="346"/>
      <c r="L748" s="346"/>
      <c r="M748" s="346"/>
      <c r="N748" s="346"/>
      <c r="O748" s="346"/>
      <c r="P748" s="346"/>
      <c r="Q748" s="346"/>
      <c r="R748" s="346"/>
      <c r="S748" s="346"/>
      <c r="T748" s="346"/>
      <c r="U748" s="346"/>
      <c r="V748" s="346"/>
      <c r="W748" s="346"/>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c r="AS748" s="346"/>
      <c r="AT748" s="346"/>
      <c r="AU748" s="346"/>
      <c r="AV748" s="346"/>
      <c r="AW748" s="346"/>
      <c r="AX748" s="346"/>
      <c r="AY748" s="346"/>
      <c r="AZ748" s="346"/>
      <c r="BA748" s="346"/>
      <c r="BB748" s="346"/>
      <c r="BC748" s="346"/>
      <c r="BD748" s="346"/>
      <c r="BE748" s="346"/>
      <c r="BF748" s="346"/>
      <c r="BG748" s="346"/>
      <c r="BH748" s="346"/>
      <c r="BI748" s="346"/>
      <c r="BJ748" s="346"/>
      <c r="BK748" s="346"/>
      <c r="BL748" s="346"/>
      <c r="BM748" s="346"/>
      <c r="BN748" s="346"/>
      <c r="BO748" s="346"/>
      <c r="BP748" s="346"/>
      <c r="BQ748" s="346"/>
    </row>
    <row r="749" ht="15.75" customHeight="1">
      <c r="A749" s="346"/>
      <c r="B749" s="346"/>
      <c r="C749" s="346"/>
      <c r="D749" s="346"/>
      <c r="E749" s="346"/>
      <c r="F749" s="346"/>
      <c r="G749" s="346"/>
      <c r="H749" s="346"/>
      <c r="I749" s="346"/>
      <c r="J749" s="346"/>
      <c r="K749" s="346"/>
      <c r="L749" s="346"/>
      <c r="M749" s="346"/>
      <c r="N749" s="346"/>
      <c r="O749" s="346"/>
      <c r="P749" s="346"/>
      <c r="Q749" s="346"/>
      <c r="R749" s="346"/>
      <c r="S749" s="346"/>
      <c r="T749" s="346"/>
      <c r="U749" s="346"/>
      <c r="V749" s="346"/>
      <c r="W749" s="346"/>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c r="AS749" s="346"/>
      <c r="AT749" s="346"/>
      <c r="AU749" s="346"/>
      <c r="AV749" s="346"/>
      <c r="AW749" s="346"/>
      <c r="AX749" s="346"/>
      <c r="AY749" s="346"/>
      <c r="AZ749" s="346"/>
      <c r="BA749" s="346"/>
      <c r="BB749" s="346"/>
      <c r="BC749" s="346"/>
      <c r="BD749" s="346"/>
      <c r="BE749" s="346"/>
      <c r="BF749" s="346"/>
      <c r="BG749" s="346"/>
      <c r="BH749" s="346"/>
      <c r="BI749" s="346"/>
      <c r="BJ749" s="346"/>
      <c r="BK749" s="346"/>
      <c r="BL749" s="346"/>
      <c r="BM749" s="346"/>
      <c r="BN749" s="346"/>
      <c r="BO749" s="346"/>
      <c r="BP749" s="346"/>
      <c r="BQ749" s="346"/>
    </row>
    <row r="750" ht="15.75" customHeight="1">
      <c r="A750" s="346"/>
      <c r="B750" s="346"/>
      <c r="C750" s="346"/>
      <c r="D750" s="346"/>
      <c r="E750" s="346"/>
      <c r="F750" s="346"/>
      <c r="G750" s="346"/>
      <c r="H750" s="346"/>
      <c r="I750" s="346"/>
      <c r="J750" s="346"/>
      <c r="K750" s="346"/>
      <c r="L750" s="346"/>
      <c r="M750" s="346"/>
      <c r="N750" s="346"/>
      <c r="O750" s="346"/>
      <c r="P750" s="346"/>
      <c r="Q750" s="346"/>
      <c r="R750" s="346"/>
      <c r="S750" s="346"/>
      <c r="T750" s="346"/>
      <c r="U750" s="346"/>
      <c r="V750" s="346"/>
      <c r="W750" s="346"/>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c r="AS750" s="346"/>
      <c r="AT750" s="346"/>
      <c r="AU750" s="346"/>
      <c r="AV750" s="346"/>
      <c r="AW750" s="346"/>
      <c r="AX750" s="346"/>
      <c r="AY750" s="346"/>
      <c r="AZ750" s="346"/>
      <c r="BA750" s="346"/>
      <c r="BB750" s="346"/>
      <c r="BC750" s="346"/>
      <c r="BD750" s="346"/>
      <c r="BE750" s="346"/>
      <c r="BF750" s="346"/>
      <c r="BG750" s="346"/>
      <c r="BH750" s="346"/>
      <c r="BI750" s="346"/>
      <c r="BJ750" s="346"/>
      <c r="BK750" s="346"/>
      <c r="BL750" s="346"/>
      <c r="BM750" s="346"/>
      <c r="BN750" s="346"/>
      <c r="BO750" s="346"/>
      <c r="BP750" s="346"/>
      <c r="BQ750" s="346"/>
    </row>
    <row r="751" ht="15.75" customHeight="1">
      <c r="A751" s="346"/>
      <c r="B751" s="346"/>
      <c r="C751" s="346"/>
      <c r="D751" s="346"/>
      <c r="E751" s="346"/>
      <c r="F751" s="346"/>
      <c r="G751" s="346"/>
      <c r="H751" s="346"/>
      <c r="I751" s="346"/>
      <c r="J751" s="346"/>
      <c r="K751" s="346"/>
      <c r="L751" s="346"/>
      <c r="M751" s="346"/>
      <c r="N751" s="346"/>
      <c r="O751" s="346"/>
      <c r="P751" s="346"/>
      <c r="Q751" s="346"/>
      <c r="R751" s="346"/>
      <c r="S751" s="346"/>
      <c r="T751" s="346"/>
      <c r="U751" s="346"/>
      <c r="V751" s="346"/>
      <c r="W751" s="346"/>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c r="AS751" s="346"/>
      <c r="AT751" s="346"/>
      <c r="AU751" s="346"/>
      <c r="AV751" s="346"/>
      <c r="AW751" s="346"/>
      <c r="AX751" s="346"/>
      <c r="AY751" s="346"/>
      <c r="AZ751" s="346"/>
      <c r="BA751" s="346"/>
      <c r="BB751" s="346"/>
      <c r="BC751" s="346"/>
      <c r="BD751" s="346"/>
      <c r="BE751" s="346"/>
      <c r="BF751" s="346"/>
      <c r="BG751" s="346"/>
      <c r="BH751" s="346"/>
      <c r="BI751" s="346"/>
      <c r="BJ751" s="346"/>
      <c r="BK751" s="346"/>
      <c r="BL751" s="346"/>
      <c r="BM751" s="346"/>
      <c r="BN751" s="346"/>
      <c r="BO751" s="346"/>
      <c r="BP751" s="346"/>
      <c r="BQ751" s="346"/>
    </row>
    <row r="752" ht="15.75" customHeight="1">
      <c r="A752" s="346"/>
      <c r="B752" s="346"/>
      <c r="C752" s="346"/>
      <c r="D752" s="346"/>
      <c r="E752" s="346"/>
      <c r="F752" s="346"/>
      <c r="G752" s="346"/>
      <c r="H752" s="346"/>
      <c r="I752" s="346"/>
      <c r="J752" s="346"/>
      <c r="K752" s="346"/>
      <c r="L752" s="346"/>
      <c r="M752" s="346"/>
      <c r="N752" s="346"/>
      <c r="O752" s="346"/>
      <c r="P752" s="346"/>
      <c r="Q752" s="346"/>
      <c r="R752" s="346"/>
      <c r="S752" s="346"/>
      <c r="T752" s="346"/>
      <c r="U752" s="346"/>
      <c r="V752" s="346"/>
      <c r="W752" s="346"/>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c r="AS752" s="346"/>
      <c r="AT752" s="346"/>
      <c r="AU752" s="346"/>
      <c r="AV752" s="346"/>
      <c r="AW752" s="346"/>
      <c r="AX752" s="346"/>
      <c r="AY752" s="346"/>
      <c r="AZ752" s="346"/>
      <c r="BA752" s="346"/>
      <c r="BB752" s="346"/>
      <c r="BC752" s="346"/>
      <c r="BD752" s="346"/>
      <c r="BE752" s="346"/>
      <c r="BF752" s="346"/>
      <c r="BG752" s="346"/>
      <c r="BH752" s="346"/>
      <c r="BI752" s="346"/>
      <c r="BJ752" s="346"/>
      <c r="BK752" s="346"/>
      <c r="BL752" s="346"/>
      <c r="BM752" s="346"/>
      <c r="BN752" s="346"/>
      <c r="BO752" s="346"/>
      <c r="BP752" s="346"/>
      <c r="BQ752" s="346"/>
    </row>
    <row r="753" ht="15.75" customHeight="1">
      <c r="A753" s="346"/>
      <c r="B753" s="34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c r="AS753" s="346"/>
      <c r="AT753" s="346"/>
      <c r="AU753" s="346"/>
      <c r="AV753" s="346"/>
      <c r="AW753" s="346"/>
      <c r="AX753" s="346"/>
      <c r="AY753" s="346"/>
      <c r="AZ753" s="346"/>
      <c r="BA753" s="346"/>
      <c r="BB753" s="346"/>
      <c r="BC753" s="346"/>
      <c r="BD753" s="346"/>
      <c r="BE753" s="346"/>
      <c r="BF753" s="346"/>
      <c r="BG753" s="346"/>
      <c r="BH753" s="346"/>
      <c r="BI753" s="346"/>
      <c r="BJ753" s="346"/>
      <c r="BK753" s="346"/>
      <c r="BL753" s="346"/>
      <c r="BM753" s="346"/>
      <c r="BN753" s="346"/>
      <c r="BO753" s="346"/>
      <c r="BP753" s="346"/>
      <c r="BQ753" s="346"/>
    </row>
    <row r="754" ht="15.75" customHeight="1">
      <c r="A754" s="346"/>
      <c r="B754" s="34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c r="AS754" s="346"/>
      <c r="AT754" s="346"/>
      <c r="AU754" s="346"/>
      <c r="AV754" s="346"/>
      <c r="AW754" s="346"/>
      <c r="AX754" s="346"/>
      <c r="AY754" s="346"/>
      <c r="AZ754" s="346"/>
      <c r="BA754" s="346"/>
      <c r="BB754" s="346"/>
      <c r="BC754" s="346"/>
      <c r="BD754" s="346"/>
      <c r="BE754" s="346"/>
      <c r="BF754" s="346"/>
      <c r="BG754" s="346"/>
      <c r="BH754" s="346"/>
      <c r="BI754" s="346"/>
      <c r="BJ754" s="346"/>
      <c r="BK754" s="346"/>
      <c r="BL754" s="346"/>
      <c r="BM754" s="346"/>
      <c r="BN754" s="346"/>
      <c r="BO754" s="346"/>
      <c r="BP754" s="346"/>
      <c r="BQ754" s="346"/>
    </row>
    <row r="755" ht="15.75" customHeight="1">
      <c r="A755" s="346"/>
      <c r="B755" s="34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c r="AS755" s="346"/>
      <c r="AT755" s="346"/>
      <c r="AU755" s="346"/>
      <c r="AV755" s="346"/>
      <c r="AW755" s="346"/>
      <c r="AX755" s="346"/>
      <c r="AY755" s="346"/>
      <c r="AZ755" s="346"/>
      <c r="BA755" s="346"/>
      <c r="BB755" s="346"/>
      <c r="BC755" s="346"/>
      <c r="BD755" s="346"/>
      <c r="BE755" s="346"/>
      <c r="BF755" s="346"/>
      <c r="BG755" s="346"/>
      <c r="BH755" s="346"/>
      <c r="BI755" s="346"/>
      <c r="BJ755" s="346"/>
      <c r="BK755" s="346"/>
      <c r="BL755" s="346"/>
      <c r="BM755" s="346"/>
      <c r="BN755" s="346"/>
      <c r="BO755" s="346"/>
      <c r="BP755" s="346"/>
      <c r="BQ755" s="346"/>
    </row>
    <row r="756" ht="15.75" customHeight="1">
      <c r="A756" s="346"/>
      <c r="B756" s="34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c r="AS756" s="346"/>
      <c r="AT756" s="346"/>
      <c r="AU756" s="346"/>
      <c r="AV756" s="346"/>
      <c r="AW756" s="346"/>
      <c r="AX756" s="346"/>
      <c r="AY756" s="346"/>
      <c r="AZ756" s="346"/>
      <c r="BA756" s="346"/>
      <c r="BB756" s="346"/>
      <c r="BC756" s="346"/>
      <c r="BD756" s="346"/>
      <c r="BE756" s="346"/>
      <c r="BF756" s="346"/>
      <c r="BG756" s="346"/>
      <c r="BH756" s="346"/>
      <c r="BI756" s="346"/>
      <c r="BJ756" s="346"/>
      <c r="BK756" s="346"/>
      <c r="BL756" s="346"/>
      <c r="BM756" s="346"/>
      <c r="BN756" s="346"/>
      <c r="BO756" s="346"/>
      <c r="BP756" s="346"/>
      <c r="BQ756" s="346"/>
    </row>
    <row r="757" ht="15.75" customHeight="1">
      <c r="A757" s="346"/>
      <c r="B757" s="34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c r="AS757" s="346"/>
      <c r="AT757" s="346"/>
      <c r="AU757" s="346"/>
      <c r="AV757" s="346"/>
      <c r="AW757" s="346"/>
      <c r="AX757" s="346"/>
      <c r="AY757" s="346"/>
      <c r="AZ757" s="346"/>
      <c r="BA757" s="346"/>
      <c r="BB757" s="346"/>
      <c r="BC757" s="346"/>
      <c r="BD757" s="346"/>
      <c r="BE757" s="346"/>
      <c r="BF757" s="346"/>
      <c r="BG757" s="346"/>
      <c r="BH757" s="346"/>
      <c r="BI757" s="346"/>
      <c r="BJ757" s="346"/>
      <c r="BK757" s="346"/>
      <c r="BL757" s="346"/>
      <c r="BM757" s="346"/>
      <c r="BN757" s="346"/>
      <c r="BO757" s="346"/>
      <c r="BP757" s="346"/>
      <c r="BQ757" s="346"/>
    </row>
    <row r="758" ht="15.75" customHeight="1">
      <c r="A758" s="346"/>
      <c r="B758" s="34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c r="AS758" s="346"/>
      <c r="AT758" s="346"/>
      <c r="AU758" s="346"/>
      <c r="AV758" s="346"/>
      <c r="AW758" s="346"/>
      <c r="AX758" s="346"/>
      <c r="AY758" s="346"/>
      <c r="AZ758" s="346"/>
      <c r="BA758" s="346"/>
      <c r="BB758" s="346"/>
      <c r="BC758" s="346"/>
      <c r="BD758" s="346"/>
      <c r="BE758" s="346"/>
      <c r="BF758" s="346"/>
      <c r="BG758" s="346"/>
      <c r="BH758" s="346"/>
      <c r="BI758" s="346"/>
      <c r="BJ758" s="346"/>
      <c r="BK758" s="346"/>
      <c r="BL758" s="346"/>
      <c r="BM758" s="346"/>
      <c r="BN758" s="346"/>
      <c r="BO758" s="346"/>
      <c r="BP758" s="346"/>
      <c r="BQ758" s="346"/>
    </row>
    <row r="759" ht="15.75" customHeight="1">
      <c r="A759" s="346"/>
      <c r="B759" s="34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c r="AS759" s="346"/>
      <c r="AT759" s="346"/>
      <c r="AU759" s="346"/>
      <c r="AV759" s="346"/>
      <c r="AW759" s="346"/>
      <c r="AX759" s="346"/>
      <c r="AY759" s="346"/>
      <c r="AZ759" s="346"/>
      <c r="BA759" s="346"/>
      <c r="BB759" s="346"/>
      <c r="BC759" s="346"/>
      <c r="BD759" s="346"/>
      <c r="BE759" s="346"/>
      <c r="BF759" s="346"/>
      <c r="BG759" s="346"/>
      <c r="BH759" s="346"/>
      <c r="BI759" s="346"/>
      <c r="BJ759" s="346"/>
      <c r="BK759" s="346"/>
      <c r="BL759" s="346"/>
      <c r="BM759" s="346"/>
      <c r="BN759" s="346"/>
      <c r="BO759" s="346"/>
      <c r="BP759" s="346"/>
      <c r="BQ759" s="346"/>
    </row>
    <row r="760" ht="15.75" customHeight="1">
      <c r="A760" s="346"/>
      <c r="B760" s="34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c r="AS760" s="346"/>
      <c r="AT760" s="346"/>
      <c r="AU760" s="346"/>
      <c r="AV760" s="346"/>
      <c r="AW760" s="346"/>
      <c r="AX760" s="346"/>
      <c r="AY760" s="346"/>
      <c r="AZ760" s="346"/>
      <c r="BA760" s="346"/>
      <c r="BB760" s="346"/>
      <c r="BC760" s="346"/>
      <c r="BD760" s="346"/>
      <c r="BE760" s="346"/>
      <c r="BF760" s="346"/>
      <c r="BG760" s="346"/>
      <c r="BH760" s="346"/>
      <c r="BI760" s="346"/>
      <c r="BJ760" s="346"/>
      <c r="BK760" s="346"/>
      <c r="BL760" s="346"/>
      <c r="BM760" s="346"/>
      <c r="BN760" s="346"/>
      <c r="BO760" s="346"/>
      <c r="BP760" s="346"/>
      <c r="BQ760" s="346"/>
    </row>
    <row r="761" ht="15.75" customHeight="1">
      <c r="A761" s="346"/>
      <c r="B761" s="34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c r="AS761" s="346"/>
      <c r="AT761" s="346"/>
      <c r="AU761" s="346"/>
      <c r="AV761" s="346"/>
      <c r="AW761" s="346"/>
      <c r="AX761" s="346"/>
      <c r="AY761" s="346"/>
      <c r="AZ761" s="346"/>
      <c r="BA761" s="346"/>
      <c r="BB761" s="346"/>
      <c r="BC761" s="346"/>
      <c r="BD761" s="346"/>
      <c r="BE761" s="346"/>
      <c r="BF761" s="346"/>
      <c r="BG761" s="346"/>
      <c r="BH761" s="346"/>
      <c r="BI761" s="346"/>
      <c r="BJ761" s="346"/>
      <c r="BK761" s="346"/>
      <c r="BL761" s="346"/>
      <c r="BM761" s="346"/>
      <c r="BN761" s="346"/>
      <c r="BO761" s="346"/>
      <c r="BP761" s="346"/>
      <c r="BQ761" s="346"/>
    </row>
    <row r="762" ht="15.75" customHeight="1">
      <c r="A762" s="346"/>
      <c r="B762" s="34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c r="AS762" s="346"/>
      <c r="AT762" s="346"/>
      <c r="AU762" s="346"/>
      <c r="AV762" s="346"/>
      <c r="AW762" s="346"/>
      <c r="AX762" s="346"/>
      <c r="AY762" s="346"/>
      <c r="AZ762" s="346"/>
      <c r="BA762" s="346"/>
      <c r="BB762" s="346"/>
      <c r="BC762" s="346"/>
      <c r="BD762" s="346"/>
      <c r="BE762" s="346"/>
      <c r="BF762" s="346"/>
      <c r="BG762" s="346"/>
      <c r="BH762" s="346"/>
      <c r="BI762" s="346"/>
      <c r="BJ762" s="346"/>
      <c r="BK762" s="346"/>
      <c r="BL762" s="346"/>
      <c r="BM762" s="346"/>
      <c r="BN762" s="346"/>
      <c r="BO762" s="346"/>
      <c r="BP762" s="346"/>
      <c r="BQ762" s="346"/>
    </row>
    <row r="763" ht="15.75" customHeight="1">
      <c r="A763" s="346"/>
      <c r="B763" s="34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c r="AS763" s="346"/>
      <c r="AT763" s="346"/>
      <c r="AU763" s="346"/>
      <c r="AV763" s="346"/>
      <c r="AW763" s="346"/>
      <c r="AX763" s="346"/>
      <c r="AY763" s="346"/>
      <c r="AZ763" s="346"/>
      <c r="BA763" s="346"/>
      <c r="BB763" s="346"/>
      <c r="BC763" s="346"/>
      <c r="BD763" s="346"/>
      <c r="BE763" s="346"/>
      <c r="BF763" s="346"/>
      <c r="BG763" s="346"/>
      <c r="BH763" s="346"/>
      <c r="BI763" s="346"/>
      <c r="BJ763" s="346"/>
      <c r="BK763" s="346"/>
      <c r="BL763" s="346"/>
      <c r="BM763" s="346"/>
      <c r="BN763" s="346"/>
      <c r="BO763" s="346"/>
      <c r="BP763" s="346"/>
      <c r="BQ763" s="346"/>
    </row>
    <row r="764" ht="15.75" customHeight="1">
      <c r="A764" s="346"/>
      <c r="B764" s="34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c r="AS764" s="346"/>
      <c r="AT764" s="346"/>
      <c r="AU764" s="346"/>
      <c r="AV764" s="346"/>
      <c r="AW764" s="346"/>
      <c r="AX764" s="346"/>
      <c r="AY764" s="346"/>
      <c r="AZ764" s="346"/>
      <c r="BA764" s="346"/>
      <c r="BB764" s="346"/>
      <c r="BC764" s="346"/>
      <c r="BD764" s="346"/>
      <c r="BE764" s="346"/>
      <c r="BF764" s="346"/>
      <c r="BG764" s="346"/>
      <c r="BH764" s="346"/>
      <c r="BI764" s="346"/>
      <c r="BJ764" s="346"/>
      <c r="BK764" s="346"/>
      <c r="BL764" s="346"/>
      <c r="BM764" s="346"/>
      <c r="BN764" s="346"/>
      <c r="BO764" s="346"/>
      <c r="BP764" s="346"/>
      <c r="BQ764" s="346"/>
    </row>
    <row r="765" ht="15.75" customHeight="1">
      <c r="A765" s="346"/>
      <c r="B765" s="34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c r="AS765" s="346"/>
      <c r="AT765" s="346"/>
      <c r="AU765" s="346"/>
      <c r="AV765" s="346"/>
      <c r="AW765" s="346"/>
      <c r="AX765" s="346"/>
      <c r="AY765" s="346"/>
      <c r="AZ765" s="346"/>
      <c r="BA765" s="346"/>
      <c r="BB765" s="346"/>
      <c r="BC765" s="346"/>
      <c r="BD765" s="346"/>
      <c r="BE765" s="346"/>
      <c r="BF765" s="346"/>
      <c r="BG765" s="346"/>
      <c r="BH765" s="346"/>
      <c r="BI765" s="346"/>
      <c r="BJ765" s="346"/>
      <c r="BK765" s="346"/>
      <c r="BL765" s="346"/>
      <c r="BM765" s="346"/>
      <c r="BN765" s="346"/>
      <c r="BO765" s="346"/>
      <c r="BP765" s="346"/>
      <c r="BQ765" s="346"/>
    </row>
    <row r="766" ht="15.75" customHeight="1">
      <c r="A766" s="346"/>
      <c r="B766" s="34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c r="AS766" s="346"/>
      <c r="AT766" s="346"/>
      <c r="AU766" s="346"/>
      <c r="AV766" s="346"/>
      <c r="AW766" s="346"/>
      <c r="AX766" s="346"/>
      <c r="AY766" s="346"/>
      <c r="AZ766" s="346"/>
      <c r="BA766" s="346"/>
      <c r="BB766" s="346"/>
      <c r="BC766" s="346"/>
      <c r="BD766" s="346"/>
      <c r="BE766" s="346"/>
      <c r="BF766" s="346"/>
      <c r="BG766" s="346"/>
      <c r="BH766" s="346"/>
      <c r="BI766" s="346"/>
      <c r="BJ766" s="346"/>
      <c r="BK766" s="346"/>
      <c r="BL766" s="346"/>
      <c r="BM766" s="346"/>
      <c r="BN766" s="346"/>
      <c r="BO766" s="346"/>
      <c r="BP766" s="346"/>
      <c r="BQ766" s="346"/>
    </row>
    <row r="767" ht="15.75" customHeight="1">
      <c r="A767" s="346"/>
      <c r="B767" s="34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c r="AS767" s="346"/>
      <c r="AT767" s="346"/>
      <c r="AU767" s="346"/>
      <c r="AV767" s="346"/>
      <c r="AW767" s="346"/>
      <c r="AX767" s="346"/>
      <c r="AY767" s="346"/>
      <c r="AZ767" s="346"/>
      <c r="BA767" s="346"/>
      <c r="BB767" s="346"/>
      <c r="BC767" s="346"/>
      <c r="BD767" s="346"/>
      <c r="BE767" s="346"/>
      <c r="BF767" s="346"/>
      <c r="BG767" s="346"/>
      <c r="BH767" s="346"/>
      <c r="BI767" s="346"/>
      <c r="BJ767" s="346"/>
      <c r="BK767" s="346"/>
      <c r="BL767" s="346"/>
      <c r="BM767" s="346"/>
      <c r="BN767" s="346"/>
      <c r="BO767" s="346"/>
      <c r="BP767" s="346"/>
      <c r="BQ767" s="346"/>
    </row>
    <row r="768" ht="15.75" customHeight="1">
      <c r="A768" s="346"/>
      <c r="B768" s="34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c r="AS768" s="346"/>
      <c r="AT768" s="346"/>
      <c r="AU768" s="346"/>
      <c r="AV768" s="346"/>
      <c r="AW768" s="346"/>
      <c r="AX768" s="346"/>
      <c r="AY768" s="346"/>
      <c r="AZ768" s="346"/>
      <c r="BA768" s="346"/>
      <c r="BB768" s="346"/>
      <c r="BC768" s="346"/>
      <c r="BD768" s="346"/>
      <c r="BE768" s="346"/>
      <c r="BF768" s="346"/>
      <c r="BG768" s="346"/>
      <c r="BH768" s="346"/>
      <c r="BI768" s="346"/>
      <c r="BJ768" s="346"/>
      <c r="BK768" s="346"/>
      <c r="BL768" s="346"/>
      <c r="BM768" s="346"/>
      <c r="BN768" s="346"/>
      <c r="BO768" s="346"/>
      <c r="BP768" s="346"/>
      <c r="BQ768" s="346"/>
    </row>
    <row r="769" ht="15.75" customHeight="1">
      <c r="A769" s="346"/>
      <c r="B769" s="34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c r="AS769" s="346"/>
      <c r="AT769" s="346"/>
      <c r="AU769" s="346"/>
      <c r="AV769" s="346"/>
      <c r="AW769" s="346"/>
      <c r="AX769" s="346"/>
      <c r="AY769" s="346"/>
      <c r="AZ769" s="346"/>
      <c r="BA769" s="346"/>
      <c r="BB769" s="346"/>
      <c r="BC769" s="346"/>
      <c r="BD769" s="346"/>
      <c r="BE769" s="346"/>
      <c r="BF769" s="346"/>
      <c r="BG769" s="346"/>
      <c r="BH769" s="346"/>
      <c r="BI769" s="346"/>
      <c r="BJ769" s="346"/>
      <c r="BK769" s="346"/>
      <c r="BL769" s="346"/>
      <c r="BM769" s="346"/>
      <c r="BN769" s="346"/>
      <c r="BO769" s="346"/>
      <c r="BP769" s="346"/>
      <c r="BQ769" s="346"/>
    </row>
    <row r="770" ht="15.75" customHeight="1">
      <c r="A770" s="346"/>
      <c r="B770" s="34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c r="AS770" s="346"/>
      <c r="AT770" s="346"/>
      <c r="AU770" s="346"/>
      <c r="AV770" s="346"/>
      <c r="AW770" s="346"/>
      <c r="AX770" s="346"/>
      <c r="AY770" s="346"/>
      <c r="AZ770" s="346"/>
      <c r="BA770" s="346"/>
      <c r="BB770" s="346"/>
      <c r="BC770" s="346"/>
      <c r="BD770" s="346"/>
      <c r="BE770" s="346"/>
      <c r="BF770" s="346"/>
      <c r="BG770" s="346"/>
      <c r="BH770" s="346"/>
      <c r="BI770" s="346"/>
      <c r="BJ770" s="346"/>
      <c r="BK770" s="346"/>
      <c r="BL770" s="346"/>
      <c r="BM770" s="346"/>
      <c r="BN770" s="346"/>
      <c r="BO770" s="346"/>
      <c r="BP770" s="346"/>
      <c r="BQ770" s="346"/>
    </row>
    <row r="771" ht="15.75" customHeight="1">
      <c r="A771" s="346"/>
      <c r="B771" s="34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c r="AS771" s="346"/>
      <c r="AT771" s="346"/>
      <c r="AU771" s="346"/>
      <c r="AV771" s="346"/>
      <c r="AW771" s="346"/>
      <c r="AX771" s="346"/>
      <c r="AY771" s="346"/>
      <c r="AZ771" s="346"/>
      <c r="BA771" s="346"/>
      <c r="BB771" s="346"/>
      <c r="BC771" s="346"/>
      <c r="BD771" s="346"/>
      <c r="BE771" s="346"/>
      <c r="BF771" s="346"/>
      <c r="BG771" s="346"/>
      <c r="BH771" s="346"/>
      <c r="BI771" s="346"/>
      <c r="BJ771" s="346"/>
      <c r="BK771" s="346"/>
      <c r="BL771" s="346"/>
      <c r="BM771" s="346"/>
      <c r="BN771" s="346"/>
      <c r="BO771" s="346"/>
      <c r="BP771" s="346"/>
      <c r="BQ771" s="346"/>
    </row>
    <row r="772" ht="15.75" customHeight="1">
      <c r="A772" s="346"/>
      <c r="B772" s="34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c r="AS772" s="346"/>
      <c r="AT772" s="346"/>
      <c r="AU772" s="346"/>
      <c r="AV772" s="346"/>
      <c r="AW772" s="346"/>
      <c r="AX772" s="346"/>
      <c r="AY772" s="346"/>
      <c r="AZ772" s="346"/>
      <c r="BA772" s="346"/>
      <c r="BB772" s="346"/>
      <c r="BC772" s="346"/>
      <c r="BD772" s="346"/>
      <c r="BE772" s="346"/>
      <c r="BF772" s="346"/>
      <c r="BG772" s="346"/>
      <c r="BH772" s="346"/>
      <c r="BI772" s="346"/>
      <c r="BJ772" s="346"/>
      <c r="BK772" s="346"/>
      <c r="BL772" s="346"/>
      <c r="BM772" s="346"/>
      <c r="BN772" s="346"/>
      <c r="BO772" s="346"/>
      <c r="BP772" s="346"/>
      <c r="BQ772" s="346"/>
    </row>
    <row r="773" ht="15.75" customHeight="1">
      <c r="A773" s="346"/>
      <c r="B773" s="34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c r="AS773" s="346"/>
      <c r="AT773" s="346"/>
      <c r="AU773" s="346"/>
      <c r="AV773" s="346"/>
      <c r="AW773" s="346"/>
      <c r="AX773" s="346"/>
      <c r="AY773" s="346"/>
      <c r="AZ773" s="346"/>
      <c r="BA773" s="346"/>
      <c r="BB773" s="346"/>
      <c r="BC773" s="346"/>
      <c r="BD773" s="346"/>
      <c r="BE773" s="346"/>
      <c r="BF773" s="346"/>
      <c r="BG773" s="346"/>
      <c r="BH773" s="346"/>
      <c r="BI773" s="346"/>
      <c r="BJ773" s="346"/>
      <c r="BK773" s="346"/>
      <c r="BL773" s="346"/>
      <c r="BM773" s="346"/>
      <c r="BN773" s="346"/>
      <c r="BO773" s="346"/>
      <c r="BP773" s="346"/>
      <c r="BQ773" s="346"/>
    </row>
    <row r="774" ht="15.75" customHeight="1">
      <c r="A774" s="346"/>
      <c r="B774" s="34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c r="AS774" s="346"/>
      <c r="AT774" s="346"/>
      <c r="AU774" s="346"/>
      <c r="AV774" s="346"/>
      <c r="AW774" s="346"/>
      <c r="AX774" s="346"/>
      <c r="AY774" s="346"/>
      <c r="AZ774" s="346"/>
      <c r="BA774" s="346"/>
      <c r="BB774" s="346"/>
      <c r="BC774" s="346"/>
      <c r="BD774" s="346"/>
      <c r="BE774" s="346"/>
      <c r="BF774" s="346"/>
      <c r="BG774" s="346"/>
      <c r="BH774" s="346"/>
      <c r="BI774" s="346"/>
      <c r="BJ774" s="346"/>
      <c r="BK774" s="346"/>
      <c r="BL774" s="346"/>
      <c r="BM774" s="346"/>
      <c r="BN774" s="346"/>
      <c r="BO774" s="346"/>
      <c r="BP774" s="346"/>
      <c r="BQ774" s="346"/>
    </row>
    <row r="775" ht="15.75" customHeight="1">
      <c r="A775" s="346"/>
      <c r="B775" s="34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c r="AS775" s="346"/>
      <c r="AT775" s="346"/>
      <c r="AU775" s="346"/>
      <c r="AV775" s="346"/>
      <c r="AW775" s="346"/>
      <c r="AX775" s="346"/>
      <c r="AY775" s="346"/>
      <c r="AZ775" s="346"/>
      <c r="BA775" s="346"/>
      <c r="BB775" s="346"/>
      <c r="BC775" s="346"/>
      <c r="BD775" s="346"/>
      <c r="BE775" s="346"/>
      <c r="BF775" s="346"/>
      <c r="BG775" s="346"/>
      <c r="BH775" s="346"/>
      <c r="BI775" s="346"/>
      <c r="BJ775" s="346"/>
      <c r="BK775" s="346"/>
      <c r="BL775" s="346"/>
      <c r="BM775" s="346"/>
      <c r="BN775" s="346"/>
      <c r="BO775" s="346"/>
      <c r="BP775" s="346"/>
      <c r="BQ775" s="346"/>
    </row>
    <row r="776" ht="15.75" customHeight="1">
      <c r="A776" s="346"/>
      <c r="B776" s="34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c r="AS776" s="346"/>
      <c r="AT776" s="346"/>
      <c r="AU776" s="346"/>
      <c r="AV776" s="346"/>
      <c r="AW776" s="346"/>
      <c r="AX776" s="346"/>
      <c r="AY776" s="346"/>
      <c r="AZ776" s="346"/>
      <c r="BA776" s="346"/>
      <c r="BB776" s="346"/>
      <c r="BC776" s="346"/>
      <c r="BD776" s="346"/>
      <c r="BE776" s="346"/>
      <c r="BF776" s="346"/>
      <c r="BG776" s="346"/>
      <c r="BH776" s="346"/>
      <c r="BI776" s="346"/>
      <c r="BJ776" s="346"/>
      <c r="BK776" s="346"/>
      <c r="BL776" s="346"/>
      <c r="BM776" s="346"/>
      <c r="BN776" s="346"/>
      <c r="BO776" s="346"/>
      <c r="BP776" s="346"/>
      <c r="BQ776" s="346"/>
    </row>
    <row r="777" ht="15.75" customHeight="1">
      <c r="A777" s="346"/>
      <c r="B777" s="34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c r="AS777" s="346"/>
      <c r="AT777" s="346"/>
      <c r="AU777" s="346"/>
      <c r="AV777" s="346"/>
      <c r="AW777" s="346"/>
      <c r="AX777" s="346"/>
      <c r="AY777" s="346"/>
      <c r="AZ777" s="346"/>
      <c r="BA777" s="346"/>
      <c r="BB777" s="346"/>
      <c r="BC777" s="346"/>
      <c r="BD777" s="346"/>
      <c r="BE777" s="346"/>
      <c r="BF777" s="346"/>
      <c r="BG777" s="346"/>
      <c r="BH777" s="346"/>
      <c r="BI777" s="346"/>
      <c r="BJ777" s="346"/>
      <c r="BK777" s="346"/>
      <c r="BL777" s="346"/>
      <c r="BM777" s="346"/>
      <c r="BN777" s="346"/>
      <c r="BO777" s="346"/>
      <c r="BP777" s="346"/>
      <c r="BQ777" s="346"/>
    </row>
    <row r="778" ht="15.75" customHeight="1">
      <c r="A778" s="346"/>
      <c r="B778" s="34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c r="AS778" s="346"/>
      <c r="AT778" s="346"/>
      <c r="AU778" s="346"/>
      <c r="AV778" s="346"/>
      <c r="AW778" s="346"/>
      <c r="AX778" s="346"/>
      <c r="AY778" s="346"/>
      <c r="AZ778" s="346"/>
      <c r="BA778" s="346"/>
      <c r="BB778" s="346"/>
      <c r="BC778" s="346"/>
      <c r="BD778" s="346"/>
      <c r="BE778" s="346"/>
      <c r="BF778" s="346"/>
      <c r="BG778" s="346"/>
      <c r="BH778" s="346"/>
      <c r="BI778" s="346"/>
      <c r="BJ778" s="346"/>
      <c r="BK778" s="346"/>
      <c r="BL778" s="346"/>
      <c r="BM778" s="346"/>
      <c r="BN778" s="346"/>
      <c r="BO778" s="346"/>
      <c r="BP778" s="346"/>
      <c r="BQ778" s="346"/>
    </row>
    <row r="779" ht="15.75" customHeight="1">
      <c r="A779" s="346"/>
      <c r="B779" s="34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c r="AS779" s="346"/>
      <c r="AT779" s="346"/>
      <c r="AU779" s="346"/>
      <c r="AV779" s="346"/>
      <c r="AW779" s="346"/>
      <c r="AX779" s="346"/>
      <c r="AY779" s="346"/>
      <c r="AZ779" s="346"/>
      <c r="BA779" s="346"/>
      <c r="BB779" s="346"/>
      <c r="BC779" s="346"/>
      <c r="BD779" s="346"/>
      <c r="BE779" s="346"/>
      <c r="BF779" s="346"/>
      <c r="BG779" s="346"/>
      <c r="BH779" s="346"/>
      <c r="BI779" s="346"/>
      <c r="BJ779" s="346"/>
      <c r="BK779" s="346"/>
      <c r="BL779" s="346"/>
      <c r="BM779" s="346"/>
      <c r="BN779" s="346"/>
      <c r="BO779" s="346"/>
      <c r="BP779" s="346"/>
      <c r="BQ779" s="346"/>
    </row>
    <row r="780" ht="15.75" customHeight="1">
      <c r="A780" s="346"/>
      <c r="B780" s="34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c r="AS780" s="346"/>
      <c r="AT780" s="346"/>
      <c r="AU780" s="346"/>
      <c r="AV780" s="346"/>
      <c r="AW780" s="346"/>
      <c r="AX780" s="346"/>
      <c r="AY780" s="346"/>
      <c r="AZ780" s="346"/>
      <c r="BA780" s="346"/>
      <c r="BB780" s="346"/>
      <c r="BC780" s="346"/>
      <c r="BD780" s="346"/>
      <c r="BE780" s="346"/>
      <c r="BF780" s="346"/>
      <c r="BG780" s="346"/>
      <c r="BH780" s="346"/>
      <c r="BI780" s="346"/>
      <c r="BJ780" s="346"/>
      <c r="BK780" s="346"/>
      <c r="BL780" s="346"/>
      <c r="BM780" s="346"/>
      <c r="BN780" s="346"/>
      <c r="BO780" s="346"/>
      <c r="BP780" s="346"/>
      <c r="BQ780" s="346"/>
    </row>
    <row r="781" ht="15.75" customHeight="1">
      <c r="A781" s="346"/>
      <c r="B781" s="34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c r="AS781" s="346"/>
      <c r="AT781" s="346"/>
      <c r="AU781" s="346"/>
      <c r="AV781" s="346"/>
      <c r="AW781" s="346"/>
      <c r="AX781" s="346"/>
      <c r="AY781" s="346"/>
      <c r="AZ781" s="346"/>
      <c r="BA781" s="346"/>
      <c r="BB781" s="346"/>
      <c r="BC781" s="346"/>
      <c r="BD781" s="346"/>
      <c r="BE781" s="346"/>
      <c r="BF781" s="346"/>
      <c r="BG781" s="346"/>
      <c r="BH781" s="346"/>
      <c r="BI781" s="346"/>
      <c r="BJ781" s="346"/>
      <c r="BK781" s="346"/>
      <c r="BL781" s="346"/>
      <c r="BM781" s="346"/>
      <c r="BN781" s="346"/>
      <c r="BO781" s="346"/>
      <c r="BP781" s="346"/>
      <c r="BQ781" s="346"/>
    </row>
    <row r="782" ht="15.75" customHeight="1">
      <c r="A782" s="346"/>
      <c r="B782" s="34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c r="AS782" s="346"/>
      <c r="AT782" s="346"/>
      <c r="AU782" s="346"/>
      <c r="AV782" s="346"/>
      <c r="AW782" s="346"/>
      <c r="AX782" s="346"/>
      <c r="AY782" s="346"/>
      <c r="AZ782" s="346"/>
      <c r="BA782" s="346"/>
      <c r="BB782" s="346"/>
      <c r="BC782" s="346"/>
      <c r="BD782" s="346"/>
      <c r="BE782" s="346"/>
      <c r="BF782" s="346"/>
      <c r="BG782" s="346"/>
      <c r="BH782" s="346"/>
      <c r="BI782" s="346"/>
      <c r="BJ782" s="346"/>
      <c r="BK782" s="346"/>
      <c r="BL782" s="346"/>
      <c r="BM782" s="346"/>
      <c r="BN782" s="346"/>
      <c r="BO782" s="346"/>
      <c r="BP782" s="346"/>
      <c r="BQ782" s="346"/>
    </row>
    <row r="783" ht="15.75" customHeight="1">
      <c r="A783" s="346"/>
      <c r="B783" s="34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c r="AS783" s="346"/>
      <c r="AT783" s="346"/>
      <c r="AU783" s="346"/>
      <c r="AV783" s="346"/>
      <c r="AW783" s="346"/>
      <c r="AX783" s="346"/>
      <c r="AY783" s="346"/>
      <c r="AZ783" s="346"/>
      <c r="BA783" s="346"/>
      <c r="BB783" s="346"/>
      <c r="BC783" s="346"/>
      <c r="BD783" s="346"/>
      <c r="BE783" s="346"/>
      <c r="BF783" s="346"/>
      <c r="BG783" s="346"/>
      <c r="BH783" s="346"/>
      <c r="BI783" s="346"/>
      <c r="BJ783" s="346"/>
      <c r="BK783" s="346"/>
      <c r="BL783" s="346"/>
      <c r="BM783" s="346"/>
      <c r="BN783" s="346"/>
      <c r="BO783" s="346"/>
      <c r="BP783" s="346"/>
      <c r="BQ783" s="346"/>
    </row>
    <row r="784" ht="15.75" customHeight="1">
      <c r="A784" s="346"/>
      <c r="B784" s="34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c r="AS784" s="346"/>
      <c r="AT784" s="346"/>
      <c r="AU784" s="346"/>
      <c r="AV784" s="346"/>
      <c r="AW784" s="346"/>
      <c r="AX784" s="346"/>
      <c r="AY784" s="346"/>
      <c r="AZ784" s="346"/>
      <c r="BA784" s="346"/>
      <c r="BB784" s="346"/>
      <c r="BC784" s="346"/>
      <c r="BD784" s="346"/>
      <c r="BE784" s="346"/>
      <c r="BF784" s="346"/>
      <c r="BG784" s="346"/>
      <c r="BH784" s="346"/>
      <c r="BI784" s="346"/>
      <c r="BJ784" s="346"/>
      <c r="BK784" s="346"/>
      <c r="BL784" s="346"/>
      <c r="BM784" s="346"/>
      <c r="BN784" s="346"/>
      <c r="BO784" s="346"/>
      <c r="BP784" s="346"/>
      <c r="BQ784" s="346"/>
    </row>
    <row r="785" ht="15.75" customHeight="1">
      <c r="A785" s="346"/>
      <c r="B785" s="34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c r="AS785" s="346"/>
      <c r="AT785" s="346"/>
      <c r="AU785" s="346"/>
      <c r="AV785" s="346"/>
      <c r="AW785" s="346"/>
      <c r="AX785" s="346"/>
      <c r="AY785" s="346"/>
      <c r="AZ785" s="346"/>
      <c r="BA785" s="346"/>
      <c r="BB785" s="346"/>
      <c r="BC785" s="346"/>
      <c r="BD785" s="346"/>
      <c r="BE785" s="346"/>
      <c r="BF785" s="346"/>
      <c r="BG785" s="346"/>
      <c r="BH785" s="346"/>
      <c r="BI785" s="346"/>
      <c r="BJ785" s="346"/>
      <c r="BK785" s="346"/>
      <c r="BL785" s="346"/>
      <c r="BM785" s="346"/>
      <c r="BN785" s="346"/>
      <c r="BO785" s="346"/>
      <c r="BP785" s="346"/>
      <c r="BQ785" s="346"/>
    </row>
    <row r="786" ht="15.75" customHeight="1">
      <c r="A786" s="346"/>
      <c r="B786" s="34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c r="AS786" s="346"/>
      <c r="AT786" s="346"/>
      <c r="AU786" s="346"/>
      <c r="AV786" s="346"/>
      <c r="AW786" s="346"/>
      <c r="AX786" s="346"/>
      <c r="AY786" s="346"/>
      <c r="AZ786" s="346"/>
      <c r="BA786" s="346"/>
      <c r="BB786" s="346"/>
      <c r="BC786" s="346"/>
      <c r="BD786" s="346"/>
      <c r="BE786" s="346"/>
      <c r="BF786" s="346"/>
      <c r="BG786" s="346"/>
      <c r="BH786" s="346"/>
      <c r="BI786" s="346"/>
      <c r="BJ786" s="346"/>
      <c r="BK786" s="346"/>
      <c r="BL786" s="346"/>
      <c r="BM786" s="346"/>
      <c r="BN786" s="346"/>
      <c r="BO786" s="346"/>
      <c r="BP786" s="346"/>
      <c r="BQ786" s="346"/>
    </row>
    <row r="787" ht="15.75" customHeight="1">
      <c r="A787" s="346"/>
      <c r="B787" s="34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c r="AS787" s="346"/>
      <c r="AT787" s="346"/>
      <c r="AU787" s="346"/>
      <c r="AV787" s="346"/>
      <c r="AW787" s="346"/>
      <c r="AX787" s="346"/>
      <c r="AY787" s="346"/>
      <c r="AZ787" s="346"/>
      <c r="BA787" s="346"/>
      <c r="BB787" s="346"/>
      <c r="BC787" s="346"/>
      <c r="BD787" s="346"/>
      <c r="BE787" s="346"/>
      <c r="BF787" s="346"/>
      <c r="BG787" s="346"/>
      <c r="BH787" s="346"/>
      <c r="BI787" s="346"/>
      <c r="BJ787" s="346"/>
      <c r="BK787" s="346"/>
      <c r="BL787" s="346"/>
      <c r="BM787" s="346"/>
      <c r="BN787" s="346"/>
      <c r="BO787" s="346"/>
      <c r="BP787" s="346"/>
      <c r="BQ787" s="346"/>
    </row>
    <row r="788" ht="15.75" customHeight="1">
      <c r="A788" s="346"/>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c r="AS788" s="346"/>
      <c r="AT788" s="346"/>
      <c r="AU788" s="346"/>
      <c r="AV788" s="346"/>
      <c r="AW788" s="346"/>
      <c r="AX788" s="346"/>
      <c r="AY788" s="346"/>
      <c r="AZ788" s="346"/>
      <c r="BA788" s="346"/>
      <c r="BB788" s="346"/>
      <c r="BC788" s="346"/>
      <c r="BD788" s="346"/>
      <c r="BE788" s="346"/>
      <c r="BF788" s="346"/>
      <c r="BG788" s="346"/>
      <c r="BH788" s="346"/>
      <c r="BI788" s="346"/>
      <c r="BJ788" s="346"/>
      <c r="BK788" s="346"/>
      <c r="BL788" s="346"/>
      <c r="BM788" s="346"/>
      <c r="BN788" s="346"/>
      <c r="BO788" s="346"/>
      <c r="BP788" s="346"/>
      <c r="BQ788" s="346"/>
    </row>
    <row r="789" ht="15.75" customHeight="1">
      <c r="A789" s="346"/>
      <c r="B789" s="34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c r="AS789" s="346"/>
      <c r="AT789" s="346"/>
      <c r="AU789" s="346"/>
      <c r="AV789" s="346"/>
      <c r="AW789" s="346"/>
      <c r="AX789" s="346"/>
      <c r="AY789" s="346"/>
      <c r="AZ789" s="346"/>
      <c r="BA789" s="346"/>
      <c r="BB789" s="346"/>
      <c r="BC789" s="346"/>
      <c r="BD789" s="346"/>
      <c r="BE789" s="346"/>
      <c r="BF789" s="346"/>
      <c r="BG789" s="346"/>
      <c r="BH789" s="346"/>
      <c r="BI789" s="346"/>
      <c r="BJ789" s="346"/>
      <c r="BK789" s="346"/>
      <c r="BL789" s="346"/>
      <c r="BM789" s="346"/>
      <c r="BN789" s="346"/>
      <c r="BO789" s="346"/>
      <c r="BP789" s="346"/>
      <c r="BQ789" s="346"/>
    </row>
    <row r="790" ht="15.75" customHeight="1">
      <c r="A790" s="346"/>
      <c r="B790" s="34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c r="AS790" s="346"/>
      <c r="AT790" s="346"/>
      <c r="AU790" s="346"/>
      <c r="AV790" s="346"/>
      <c r="AW790" s="346"/>
      <c r="AX790" s="346"/>
      <c r="AY790" s="346"/>
      <c r="AZ790" s="346"/>
      <c r="BA790" s="346"/>
      <c r="BB790" s="346"/>
      <c r="BC790" s="346"/>
      <c r="BD790" s="346"/>
      <c r="BE790" s="346"/>
      <c r="BF790" s="346"/>
      <c r="BG790" s="346"/>
      <c r="BH790" s="346"/>
      <c r="BI790" s="346"/>
      <c r="BJ790" s="346"/>
      <c r="BK790" s="346"/>
      <c r="BL790" s="346"/>
      <c r="BM790" s="346"/>
      <c r="BN790" s="346"/>
      <c r="BO790" s="346"/>
      <c r="BP790" s="346"/>
      <c r="BQ790" s="346"/>
    </row>
    <row r="791" ht="15.75" customHeight="1">
      <c r="A791" s="346"/>
      <c r="B791" s="34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c r="AS791" s="346"/>
      <c r="AT791" s="346"/>
      <c r="AU791" s="346"/>
      <c r="AV791" s="346"/>
      <c r="AW791" s="346"/>
      <c r="AX791" s="346"/>
      <c r="AY791" s="346"/>
      <c r="AZ791" s="346"/>
      <c r="BA791" s="346"/>
      <c r="BB791" s="346"/>
      <c r="BC791" s="346"/>
      <c r="BD791" s="346"/>
      <c r="BE791" s="346"/>
      <c r="BF791" s="346"/>
      <c r="BG791" s="346"/>
      <c r="BH791" s="346"/>
      <c r="BI791" s="346"/>
      <c r="BJ791" s="346"/>
      <c r="BK791" s="346"/>
      <c r="BL791" s="346"/>
      <c r="BM791" s="346"/>
      <c r="BN791" s="346"/>
      <c r="BO791" s="346"/>
      <c r="BP791" s="346"/>
      <c r="BQ791" s="346"/>
    </row>
    <row r="792" ht="15.75" customHeight="1">
      <c r="A792" s="346"/>
      <c r="B792" s="34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c r="AS792" s="346"/>
      <c r="AT792" s="346"/>
      <c r="AU792" s="346"/>
      <c r="AV792" s="346"/>
      <c r="AW792" s="346"/>
      <c r="AX792" s="346"/>
      <c r="AY792" s="346"/>
      <c r="AZ792" s="346"/>
      <c r="BA792" s="346"/>
      <c r="BB792" s="346"/>
      <c r="BC792" s="346"/>
      <c r="BD792" s="346"/>
      <c r="BE792" s="346"/>
      <c r="BF792" s="346"/>
      <c r="BG792" s="346"/>
      <c r="BH792" s="346"/>
      <c r="BI792" s="346"/>
      <c r="BJ792" s="346"/>
      <c r="BK792" s="346"/>
      <c r="BL792" s="346"/>
      <c r="BM792" s="346"/>
      <c r="BN792" s="346"/>
      <c r="BO792" s="346"/>
      <c r="BP792" s="346"/>
      <c r="BQ792" s="346"/>
    </row>
    <row r="793" ht="15.75" customHeight="1">
      <c r="A793" s="346"/>
      <c r="B793" s="34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c r="AS793" s="346"/>
      <c r="AT793" s="346"/>
      <c r="AU793" s="346"/>
      <c r="AV793" s="346"/>
      <c r="AW793" s="346"/>
      <c r="AX793" s="346"/>
      <c r="AY793" s="346"/>
      <c r="AZ793" s="346"/>
      <c r="BA793" s="346"/>
      <c r="BB793" s="346"/>
      <c r="BC793" s="346"/>
      <c r="BD793" s="346"/>
      <c r="BE793" s="346"/>
      <c r="BF793" s="346"/>
      <c r="BG793" s="346"/>
      <c r="BH793" s="346"/>
      <c r="BI793" s="346"/>
      <c r="BJ793" s="346"/>
      <c r="BK793" s="346"/>
      <c r="BL793" s="346"/>
      <c r="BM793" s="346"/>
      <c r="BN793" s="346"/>
      <c r="BO793" s="346"/>
      <c r="BP793" s="346"/>
      <c r="BQ793" s="346"/>
    </row>
    <row r="794" ht="15.75" customHeight="1">
      <c r="A794" s="346"/>
      <c r="B794" s="34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c r="AS794" s="346"/>
      <c r="AT794" s="346"/>
      <c r="AU794" s="346"/>
      <c r="AV794" s="346"/>
      <c r="AW794" s="346"/>
      <c r="AX794" s="346"/>
      <c r="AY794" s="346"/>
      <c r="AZ794" s="346"/>
      <c r="BA794" s="346"/>
      <c r="BB794" s="346"/>
      <c r="BC794" s="346"/>
      <c r="BD794" s="346"/>
      <c r="BE794" s="346"/>
      <c r="BF794" s="346"/>
      <c r="BG794" s="346"/>
      <c r="BH794" s="346"/>
      <c r="BI794" s="346"/>
      <c r="BJ794" s="346"/>
      <c r="BK794" s="346"/>
      <c r="BL794" s="346"/>
      <c r="BM794" s="346"/>
      <c r="BN794" s="346"/>
      <c r="BO794" s="346"/>
      <c r="BP794" s="346"/>
      <c r="BQ794" s="346"/>
    </row>
    <row r="795" ht="15.75" customHeight="1">
      <c r="A795" s="346"/>
      <c r="B795" s="34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c r="AS795" s="346"/>
      <c r="AT795" s="346"/>
      <c r="AU795" s="346"/>
      <c r="AV795" s="346"/>
      <c r="AW795" s="346"/>
      <c r="AX795" s="346"/>
      <c r="AY795" s="346"/>
      <c r="AZ795" s="346"/>
      <c r="BA795" s="346"/>
      <c r="BB795" s="346"/>
      <c r="BC795" s="346"/>
      <c r="BD795" s="346"/>
      <c r="BE795" s="346"/>
      <c r="BF795" s="346"/>
      <c r="BG795" s="346"/>
      <c r="BH795" s="346"/>
      <c r="BI795" s="346"/>
      <c r="BJ795" s="346"/>
      <c r="BK795" s="346"/>
      <c r="BL795" s="346"/>
      <c r="BM795" s="346"/>
      <c r="BN795" s="346"/>
      <c r="BO795" s="346"/>
      <c r="BP795" s="346"/>
      <c r="BQ795" s="346"/>
    </row>
    <row r="796" ht="15.75" customHeight="1">
      <c r="A796" s="346"/>
      <c r="B796" s="34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c r="AS796" s="346"/>
      <c r="AT796" s="346"/>
      <c r="AU796" s="346"/>
      <c r="AV796" s="346"/>
      <c r="AW796" s="346"/>
      <c r="AX796" s="346"/>
      <c r="AY796" s="346"/>
      <c r="AZ796" s="346"/>
      <c r="BA796" s="346"/>
      <c r="BB796" s="346"/>
      <c r="BC796" s="346"/>
      <c r="BD796" s="346"/>
      <c r="BE796" s="346"/>
      <c r="BF796" s="346"/>
      <c r="BG796" s="346"/>
      <c r="BH796" s="346"/>
      <c r="BI796" s="346"/>
      <c r="BJ796" s="346"/>
      <c r="BK796" s="346"/>
      <c r="BL796" s="346"/>
      <c r="BM796" s="346"/>
      <c r="BN796" s="346"/>
      <c r="BO796" s="346"/>
      <c r="BP796" s="346"/>
      <c r="BQ796" s="346"/>
    </row>
    <row r="797" ht="15.75" customHeight="1">
      <c r="A797" s="346"/>
      <c r="B797" s="34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c r="AS797" s="346"/>
      <c r="AT797" s="346"/>
      <c r="AU797" s="346"/>
      <c r="AV797" s="346"/>
      <c r="AW797" s="346"/>
      <c r="AX797" s="346"/>
      <c r="AY797" s="346"/>
      <c r="AZ797" s="346"/>
      <c r="BA797" s="346"/>
      <c r="BB797" s="346"/>
      <c r="BC797" s="346"/>
      <c r="BD797" s="346"/>
      <c r="BE797" s="346"/>
      <c r="BF797" s="346"/>
      <c r="BG797" s="346"/>
      <c r="BH797" s="346"/>
      <c r="BI797" s="346"/>
      <c r="BJ797" s="346"/>
      <c r="BK797" s="346"/>
      <c r="BL797" s="346"/>
      <c r="BM797" s="346"/>
      <c r="BN797" s="346"/>
      <c r="BO797" s="346"/>
      <c r="BP797" s="346"/>
      <c r="BQ797" s="346"/>
    </row>
    <row r="798" ht="15.75" customHeight="1">
      <c r="A798" s="346"/>
      <c r="B798" s="34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c r="AS798" s="346"/>
      <c r="AT798" s="346"/>
      <c r="AU798" s="346"/>
      <c r="AV798" s="346"/>
      <c r="AW798" s="346"/>
      <c r="AX798" s="346"/>
      <c r="AY798" s="346"/>
      <c r="AZ798" s="346"/>
      <c r="BA798" s="346"/>
      <c r="BB798" s="346"/>
      <c r="BC798" s="346"/>
      <c r="BD798" s="346"/>
      <c r="BE798" s="346"/>
      <c r="BF798" s="346"/>
      <c r="BG798" s="346"/>
      <c r="BH798" s="346"/>
      <c r="BI798" s="346"/>
      <c r="BJ798" s="346"/>
      <c r="BK798" s="346"/>
      <c r="BL798" s="346"/>
      <c r="BM798" s="346"/>
      <c r="BN798" s="346"/>
      <c r="BO798" s="346"/>
      <c r="BP798" s="346"/>
      <c r="BQ798" s="346"/>
    </row>
    <row r="799" ht="15.75" customHeight="1">
      <c r="A799" s="346"/>
      <c r="B799" s="34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c r="AS799" s="346"/>
      <c r="AT799" s="346"/>
      <c r="AU799" s="346"/>
      <c r="AV799" s="346"/>
      <c r="AW799" s="346"/>
      <c r="AX799" s="346"/>
      <c r="AY799" s="346"/>
      <c r="AZ799" s="346"/>
      <c r="BA799" s="346"/>
      <c r="BB799" s="346"/>
      <c r="BC799" s="346"/>
      <c r="BD799" s="346"/>
      <c r="BE799" s="346"/>
      <c r="BF799" s="346"/>
      <c r="BG799" s="346"/>
      <c r="BH799" s="346"/>
      <c r="BI799" s="346"/>
      <c r="BJ799" s="346"/>
      <c r="BK799" s="346"/>
      <c r="BL799" s="346"/>
      <c r="BM799" s="346"/>
      <c r="BN799" s="346"/>
      <c r="BO799" s="346"/>
      <c r="BP799" s="346"/>
      <c r="BQ799" s="346"/>
    </row>
    <row r="800" ht="15.75" customHeight="1">
      <c r="A800" s="346"/>
      <c r="B800" s="34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c r="AS800" s="346"/>
      <c r="AT800" s="346"/>
      <c r="AU800" s="346"/>
      <c r="AV800" s="346"/>
      <c r="AW800" s="346"/>
      <c r="AX800" s="346"/>
      <c r="AY800" s="346"/>
      <c r="AZ800" s="346"/>
      <c r="BA800" s="346"/>
      <c r="BB800" s="346"/>
      <c r="BC800" s="346"/>
      <c r="BD800" s="346"/>
      <c r="BE800" s="346"/>
      <c r="BF800" s="346"/>
      <c r="BG800" s="346"/>
      <c r="BH800" s="346"/>
      <c r="BI800" s="346"/>
      <c r="BJ800" s="346"/>
      <c r="BK800" s="346"/>
      <c r="BL800" s="346"/>
      <c r="BM800" s="346"/>
      <c r="BN800" s="346"/>
      <c r="BO800" s="346"/>
      <c r="BP800" s="346"/>
      <c r="BQ800" s="346"/>
    </row>
    <row r="801" ht="15.75" customHeight="1">
      <c r="A801" s="346"/>
      <c r="B801" s="34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c r="AS801" s="346"/>
      <c r="AT801" s="346"/>
      <c r="AU801" s="346"/>
      <c r="AV801" s="346"/>
      <c r="AW801" s="346"/>
      <c r="AX801" s="346"/>
      <c r="AY801" s="346"/>
      <c r="AZ801" s="346"/>
      <c r="BA801" s="346"/>
      <c r="BB801" s="346"/>
      <c r="BC801" s="346"/>
      <c r="BD801" s="346"/>
      <c r="BE801" s="346"/>
      <c r="BF801" s="346"/>
      <c r="BG801" s="346"/>
      <c r="BH801" s="346"/>
      <c r="BI801" s="346"/>
      <c r="BJ801" s="346"/>
      <c r="BK801" s="346"/>
      <c r="BL801" s="346"/>
      <c r="BM801" s="346"/>
      <c r="BN801" s="346"/>
      <c r="BO801" s="346"/>
      <c r="BP801" s="346"/>
      <c r="BQ801" s="346"/>
    </row>
    <row r="802" ht="15.75" customHeight="1">
      <c r="A802" s="346"/>
      <c r="B802" s="34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c r="AS802" s="346"/>
      <c r="AT802" s="346"/>
      <c r="AU802" s="346"/>
      <c r="AV802" s="346"/>
      <c r="AW802" s="346"/>
      <c r="AX802" s="346"/>
      <c r="AY802" s="346"/>
      <c r="AZ802" s="346"/>
      <c r="BA802" s="346"/>
      <c r="BB802" s="346"/>
      <c r="BC802" s="346"/>
      <c r="BD802" s="346"/>
      <c r="BE802" s="346"/>
      <c r="BF802" s="346"/>
      <c r="BG802" s="346"/>
      <c r="BH802" s="346"/>
      <c r="BI802" s="346"/>
      <c r="BJ802" s="346"/>
      <c r="BK802" s="346"/>
      <c r="BL802" s="346"/>
      <c r="BM802" s="346"/>
      <c r="BN802" s="346"/>
      <c r="BO802" s="346"/>
      <c r="BP802" s="346"/>
      <c r="BQ802" s="346"/>
    </row>
    <row r="803" ht="15.75" customHeight="1">
      <c r="A803" s="346"/>
      <c r="B803" s="34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c r="AS803" s="346"/>
      <c r="AT803" s="346"/>
      <c r="AU803" s="346"/>
      <c r="AV803" s="346"/>
      <c r="AW803" s="346"/>
      <c r="AX803" s="346"/>
      <c r="AY803" s="346"/>
      <c r="AZ803" s="346"/>
      <c r="BA803" s="346"/>
      <c r="BB803" s="346"/>
      <c r="BC803" s="346"/>
      <c r="BD803" s="346"/>
      <c r="BE803" s="346"/>
      <c r="BF803" s="346"/>
      <c r="BG803" s="346"/>
      <c r="BH803" s="346"/>
      <c r="BI803" s="346"/>
      <c r="BJ803" s="346"/>
      <c r="BK803" s="346"/>
      <c r="BL803" s="346"/>
      <c r="BM803" s="346"/>
      <c r="BN803" s="346"/>
      <c r="BO803" s="346"/>
      <c r="BP803" s="346"/>
      <c r="BQ803" s="346"/>
    </row>
    <row r="804" ht="15.75" customHeight="1">
      <c r="A804" s="346"/>
      <c r="B804" s="34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c r="AS804" s="346"/>
      <c r="AT804" s="346"/>
      <c r="AU804" s="346"/>
      <c r="AV804" s="346"/>
      <c r="AW804" s="346"/>
      <c r="AX804" s="346"/>
      <c r="AY804" s="346"/>
      <c r="AZ804" s="346"/>
      <c r="BA804" s="346"/>
      <c r="BB804" s="346"/>
      <c r="BC804" s="346"/>
      <c r="BD804" s="346"/>
      <c r="BE804" s="346"/>
      <c r="BF804" s="346"/>
      <c r="BG804" s="346"/>
      <c r="BH804" s="346"/>
      <c r="BI804" s="346"/>
      <c r="BJ804" s="346"/>
      <c r="BK804" s="346"/>
      <c r="BL804" s="346"/>
      <c r="BM804" s="346"/>
      <c r="BN804" s="346"/>
      <c r="BO804" s="346"/>
      <c r="BP804" s="346"/>
      <c r="BQ804" s="346"/>
    </row>
    <row r="805" ht="15.75" customHeight="1">
      <c r="A805" s="346"/>
      <c r="B805" s="34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c r="AS805" s="346"/>
      <c r="AT805" s="346"/>
      <c r="AU805" s="346"/>
      <c r="AV805" s="346"/>
      <c r="AW805" s="346"/>
      <c r="AX805" s="346"/>
      <c r="AY805" s="346"/>
      <c r="AZ805" s="346"/>
      <c r="BA805" s="346"/>
      <c r="BB805" s="346"/>
      <c r="BC805" s="346"/>
      <c r="BD805" s="346"/>
      <c r="BE805" s="346"/>
      <c r="BF805" s="346"/>
      <c r="BG805" s="346"/>
      <c r="BH805" s="346"/>
      <c r="BI805" s="346"/>
      <c r="BJ805" s="346"/>
      <c r="BK805" s="346"/>
      <c r="BL805" s="346"/>
      <c r="BM805" s="346"/>
      <c r="BN805" s="346"/>
      <c r="BO805" s="346"/>
      <c r="BP805" s="346"/>
      <c r="BQ805" s="346"/>
    </row>
    <row r="806" ht="15.75" customHeight="1">
      <c r="A806" s="346"/>
      <c r="B806" s="34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c r="AS806" s="346"/>
      <c r="AT806" s="346"/>
      <c r="AU806" s="346"/>
      <c r="AV806" s="346"/>
      <c r="AW806" s="346"/>
      <c r="AX806" s="346"/>
      <c r="AY806" s="346"/>
      <c r="AZ806" s="346"/>
      <c r="BA806" s="346"/>
      <c r="BB806" s="346"/>
      <c r="BC806" s="346"/>
      <c r="BD806" s="346"/>
      <c r="BE806" s="346"/>
      <c r="BF806" s="346"/>
      <c r="BG806" s="346"/>
      <c r="BH806" s="346"/>
      <c r="BI806" s="346"/>
      <c r="BJ806" s="346"/>
      <c r="BK806" s="346"/>
      <c r="BL806" s="346"/>
      <c r="BM806" s="346"/>
      <c r="BN806" s="346"/>
      <c r="BO806" s="346"/>
      <c r="BP806" s="346"/>
      <c r="BQ806" s="346"/>
    </row>
    <row r="807" ht="15.75" customHeight="1">
      <c r="A807" s="346"/>
      <c r="B807" s="34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c r="AS807" s="346"/>
      <c r="AT807" s="346"/>
      <c r="AU807" s="346"/>
      <c r="AV807" s="346"/>
      <c r="AW807" s="346"/>
      <c r="AX807" s="346"/>
      <c r="AY807" s="346"/>
      <c r="AZ807" s="346"/>
      <c r="BA807" s="346"/>
      <c r="BB807" s="346"/>
      <c r="BC807" s="346"/>
      <c r="BD807" s="346"/>
      <c r="BE807" s="346"/>
      <c r="BF807" s="346"/>
      <c r="BG807" s="346"/>
      <c r="BH807" s="346"/>
      <c r="BI807" s="346"/>
      <c r="BJ807" s="346"/>
      <c r="BK807" s="346"/>
      <c r="BL807" s="346"/>
      <c r="BM807" s="346"/>
      <c r="BN807" s="346"/>
      <c r="BO807" s="346"/>
      <c r="BP807" s="346"/>
      <c r="BQ807" s="346"/>
    </row>
    <row r="808" ht="15.75" customHeight="1">
      <c r="A808" s="346"/>
      <c r="B808" s="34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c r="AS808" s="346"/>
      <c r="AT808" s="346"/>
      <c r="AU808" s="346"/>
      <c r="AV808" s="346"/>
      <c r="AW808" s="346"/>
      <c r="AX808" s="346"/>
      <c r="AY808" s="346"/>
      <c r="AZ808" s="346"/>
      <c r="BA808" s="346"/>
      <c r="BB808" s="346"/>
      <c r="BC808" s="346"/>
      <c r="BD808" s="346"/>
      <c r="BE808" s="346"/>
      <c r="BF808" s="346"/>
      <c r="BG808" s="346"/>
      <c r="BH808" s="346"/>
      <c r="BI808" s="346"/>
      <c r="BJ808" s="346"/>
      <c r="BK808" s="346"/>
      <c r="BL808" s="346"/>
      <c r="BM808" s="346"/>
      <c r="BN808" s="346"/>
      <c r="BO808" s="346"/>
      <c r="BP808" s="346"/>
      <c r="BQ808" s="346"/>
    </row>
    <row r="809" ht="15.75" customHeight="1">
      <c r="A809" s="346"/>
      <c r="B809" s="346"/>
      <c r="C809" s="346"/>
      <c r="D809" s="346"/>
      <c r="E809" s="346"/>
      <c r="F809" s="346"/>
      <c r="G809" s="346"/>
      <c r="H809" s="346"/>
      <c r="I809" s="346"/>
      <c r="J809" s="346"/>
      <c r="K809" s="346"/>
      <c r="L809" s="346"/>
      <c r="M809" s="346"/>
      <c r="N809" s="346"/>
      <c r="O809" s="346"/>
      <c r="P809" s="346"/>
      <c r="Q809" s="346"/>
      <c r="R809" s="346"/>
      <c r="S809" s="346"/>
      <c r="T809" s="346"/>
      <c r="U809" s="346"/>
      <c r="V809" s="346"/>
      <c r="W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c r="AS809" s="346"/>
      <c r="AT809" s="346"/>
      <c r="AU809" s="346"/>
      <c r="AV809" s="346"/>
      <c r="AW809" s="346"/>
      <c r="AX809" s="346"/>
      <c r="AY809" s="346"/>
      <c r="AZ809" s="346"/>
      <c r="BA809" s="346"/>
      <c r="BB809" s="346"/>
      <c r="BC809" s="346"/>
      <c r="BD809" s="346"/>
      <c r="BE809" s="346"/>
      <c r="BF809" s="346"/>
      <c r="BG809" s="346"/>
      <c r="BH809" s="346"/>
      <c r="BI809" s="346"/>
      <c r="BJ809" s="346"/>
      <c r="BK809" s="346"/>
      <c r="BL809" s="346"/>
      <c r="BM809" s="346"/>
      <c r="BN809" s="346"/>
      <c r="BO809" s="346"/>
      <c r="BP809" s="346"/>
      <c r="BQ809" s="346"/>
    </row>
    <row r="810" ht="15.75" customHeight="1">
      <c r="A810" s="346"/>
      <c r="B810" s="346"/>
      <c r="C810" s="346"/>
      <c r="D810" s="346"/>
      <c r="E810" s="346"/>
      <c r="F810" s="346"/>
      <c r="G810" s="346"/>
      <c r="H810" s="346"/>
      <c r="I810" s="346"/>
      <c r="J810" s="346"/>
      <c r="K810" s="346"/>
      <c r="L810" s="346"/>
      <c r="M810" s="346"/>
      <c r="N810" s="346"/>
      <c r="O810" s="346"/>
      <c r="P810" s="346"/>
      <c r="Q810" s="346"/>
      <c r="R810" s="346"/>
      <c r="S810" s="346"/>
      <c r="T810" s="346"/>
      <c r="U810" s="346"/>
      <c r="V810" s="346"/>
      <c r="W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c r="AS810" s="346"/>
      <c r="AT810" s="346"/>
      <c r="AU810" s="346"/>
      <c r="AV810" s="346"/>
      <c r="AW810" s="346"/>
      <c r="AX810" s="346"/>
      <c r="AY810" s="346"/>
      <c r="AZ810" s="346"/>
      <c r="BA810" s="346"/>
      <c r="BB810" s="346"/>
      <c r="BC810" s="346"/>
      <c r="BD810" s="346"/>
      <c r="BE810" s="346"/>
      <c r="BF810" s="346"/>
      <c r="BG810" s="346"/>
      <c r="BH810" s="346"/>
      <c r="BI810" s="346"/>
      <c r="BJ810" s="346"/>
      <c r="BK810" s="346"/>
      <c r="BL810" s="346"/>
      <c r="BM810" s="346"/>
      <c r="BN810" s="346"/>
      <c r="BO810" s="346"/>
      <c r="BP810" s="346"/>
      <c r="BQ810" s="346"/>
    </row>
    <row r="811" ht="15.75" customHeight="1">
      <c r="A811" s="346"/>
      <c r="B811" s="346"/>
      <c r="C811" s="346"/>
      <c r="D811" s="346"/>
      <c r="E811" s="346"/>
      <c r="F811" s="346"/>
      <c r="G811" s="346"/>
      <c r="H811" s="346"/>
      <c r="I811" s="346"/>
      <c r="J811" s="346"/>
      <c r="K811" s="346"/>
      <c r="L811" s="346"/>
      <c r="M811" s="346"/>
      <c r="N811" s="346"/>
      <c r="O811" s="346"/>
      <c r="P811" s="346"/>
      <c r="Q811" s="346"/>
      <c r="R811" s="346"/>
      <c r="S811" s="346"/>
      <c r="T811" s="346"/>
      <c r="U811" s="346"/>
      <c r="V811" s="346"/>
      <c r="W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c r="AS811" s="346"/>
      <c r="AT811" s="346"/>
      <c r="AU811" s="346"/>
      <c r="AV811" s="346"/>
      <c r="AW811" s="346"/>
      <c r="AX811" s="346"/>
      <c r="AY811" s="346"/>
      <c r="AZ811" s="346"/>
      <c r="BA811" s="346"/>
      <c r="BB811" s="346"/>
      <c r="BC811" s="346"/>
      <c r="BD811" s="346"/>
      <c r="BE811" s="346"/>
      <c r="BF811" s="346"/>
      <c r="BG811" s="346"/>
      <c r="BH811" s="346"/>
      <c r="BI811" s="346"/>
      <c r="BJ811" s="346"/>
      <c r="BK811" s="346"/>
      <c r="BL811" s="346"/>
      <c r="BM811" s="346"/>
      <c r="BN811" s="346"/>
      <c r="BO811" s="346"/>
      <c r="BP811" s="346"/>
      <c r="BQ811" s="346"/>
    </row>
    <row r="812" ht="15.75" customHeight="1">
      <c r="A812" s="346"/>
      <c r="B812" s="346"/>
      <c r="C812" s="346"/>
      <c r="D812" s="346"/>
      <c r="E812" s="346"/>
      <c r="F812" s="346"/>
      <c r="G812" s="346"/>
      <c r="H812" s="346"/>
      <c r="I812" s="346"/>
      <c r="J812" s="346"/>
      <c r="K812" s="346"/>
      <c r="L812" s="346"/>
      <c r="M812" s="346"/>
      <c r="N812" s="346"/>
      <c r="O812" s="346"/>
      <c r="P812" s="346"/>
      <c r="Q812" s="346"/>
      <c r="R812" s="346"/>
      <c r="S812" s="346"/>
      <c r="T812" s="346"/>
      <c r="U812" s="346"/>
      <c r="V812" s="346"/>
      <c r="W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c r="AS812" s="346"/>
      <c r="AT812" s="346"/>
      <c r="AU812" s="346"/>
      <c r="AV812" s="346"/>
      <c r="AW812" s="346"/>
      <c r="AX812" s="346"/>
      <c r="AY812" s="346"/>
      <c r="AZ812" s="346"/>
      <c r="BA812" s="346"/>
      <c r="BB812" s="346"/>
      <c r="BC812" s="346"/>
      <c r="BD812" s="346"/>
      <c r="BE812" s="346"/>
      <c r="BF812" s="346"/>
      <c r="BG812" s="346"/>
      <c r="BH812" s="346"/>
      <c r="BI812" s="346"/>
      <c r="BJ812" s="346"/>
      <c r="BK812" s="346"/>
      <c r="BL812" s="346"/>
      <c r="BM812" s="346"/>
      <c r="BN812" s="346"/>
      <c r="BO812" s="346"/>
      <c r="BP812" s="346"/>
      <c r="BQ812" s="346"/>
    </row>
    <row r="813" ht="15.75" customHeight="1">
      <c r="A813" s="346"/>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c r="AS813" s="346"/>
      <c r="AT813" s="346"/>
      <c r="AU813" s="346"/>
      <c r="AV813" s="346"/>
      <c r="AW813" s="346"/>
      <c r="AX813" s="346"/>
      <c r="AY813" s="346"/>
      <c r="AZ813" s="346"/>
      <c r="BA813" s="346"/>
      <c r="BB813" s="346"/>
      <c r="BC813" s="346"/>
      <c r="BD813" s="346"/>
      <c r="BE813" s="346"/>
      <c r="BF813" s="346"/>
      <c r="BG813" s="346"/>
      <c r="BH813" s="346"/>
      <c r="BI813" s="346"/>
      <c r="BJ813" s="346"/>
      <c r="BK813" s="346"/>
      <c r="BL813" s="346"/>
      <c r="BM813" s="346"/>
      <c r="BN813" s="346"/>
      <c r="BO813" s="346"/>
      <c r="BP813" s="346"/>
      <c r="BQ813" s="346"/>
    </row>
    <row r="814" ht="15.75" customHeight="1">
      <c r="A814" s="346"/>
      <c r="B814" s="34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c r="AS814" s="346"/>
      <c r="AT814" s="346"/>
      <c r="AU814" s="346"/>
      <c r="AV814" s="346"/>
      <c r="AW814" s="346"/>
      <c r="AX814" s="346"/>
      <c r="AY814" s="346"/>
      <c r="AZ814" s="346"/>
      <c r="BA814" s="346"/>
      <c r="BB814" s="346"/>
      <c r="BC814" s="346"/>
      <c r="BD814" s="346"/>
      <c r="BE814" s="346"/>
      <c r="BF814" s="346"/>
      <c r="BG814" s="346"/>
      <c r="BH814" s="346"/>
      <c r="BI814" s="346"/>
      <c r="BJ814" s="346"/>
      <c r="BK814" s="346"/>
      <c r="BL814" s="346"/>
      <c r="BM814" s="346"/>
      <c r="BN814" s="346"/>
      <c r="BO814" s="346"/>
      <c r="BP814" s="346"/>
      <c r="BQ814" s="346"/>
    </row>
    <row r="815" ht="15.75" customHeight="1">
      <c r="A815" s="346"/>
      <c r="B815" s="34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c r="AS815" s="346"/>
      <c r="AT815" s="346"/>
      <c r="AU815" s="346"/>
      <c r="AV815" s="346"/>
      <c r="AW815" s="346"/>
      <c r="AX815" s="346"/>
      <c r="AY815" s="346"/>
      <c r="AZ815" s="346"/>
      <c r="BA815" s="346"/>
      <c r="BB815" s="346"/>
      <c r="BC815" s="346"/>
      <c r="BD815" s="346"/>
      <c r="BE815" s="346"/>
      <c r="BF815" s="346"/>
      <c r="BG815" s="346"/>
      <c r="BH815" s="346"/>
      <c r="BI815" s="346"/>
      <c r="BJ815" s="346"/>
      <c r="BK815" s="346"/>
      <c r="BL815" s="346"/>
      <c r="BM815" s="346"/>
      <c r="BN815" s="346"/>
      <c r="BO815" s="346"/>
      <c r="BP815" s="346"/>
      <c r="BQ815" s="346"/>
    </row>
    <row r="816" ht="15.75" customHeight="1">
      <c r="A816" s="346"/>
      <c r="B816" s="34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c r="AS816" s="346"/>
      <c r="AT816" s="346"/>
      <c r="AU816" s="346"/>
      <c r="AV816" s="346"/>
      <c r="AW816" s="346"/>
      <c r="AX816" s="346"/>
      <c r="AY816" s="346"/>
      <c r="AZ816" s="346"/>
      <c r="BA816" s="346"/>
      <c r="BB816" s="346"/>
      <c r="BC816" s="346"/>
      <c r="BD816" s="346"/>
      <c r="BE816" s="346"/>
      <c r="BF816" s="346"/>
      <c r="BG816" s="346"/>
      <c r="BH816" s="346"/>
      <c r="BI816" s="346"/>
      <c r="BJ816" s="346"/>
      <c r="BK816" s="346"/>
      <c r="BL816" s="346"/>
      <c r="BM816" s="346"/>
      <c r="BN816" s="346"/>
      <c r="BO816" s="346"/>
      <c r="BP816" s="346"/>
      <c r="BQ816" s="346"/>
    </row>
    <row r="817" ht="15.75" customHeight="1">
      <c r="A817" s="346"/>
      <c r="B817" s="34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c r="AS817" s="346"/>
      <c r="AT817" s="346"/>
      <c r="AU817" s="346"/>
      <c r="AV817" s="346"/>
      <c r="AW817" s="346"/>
      <c r="AX817" s="346"/>
      <c r="AY817" s="346"/>
      <c r="AZ817" s="346"/>
      <c r="BA817" s="346"/>
      <c r="BB817" s="346"/>
      <c r="BC817" s="346"/>
      <c r="BD817" s="346"/>
      <c r="BE817" s="346"/>
      <c r="BF817" s="346"/>
      <c r="BG817" s="346"/>
      <c r="BH817" s="346"/>
      <c r="BI817" s="346"/>
      <c r="BJ817" s="346"/>
      <c r="BK817" s="346"/>
      <c r="BL817" s="346"/>
      <c r="BM817" s="346"/>
      <c r="BN817" s="346"/>
      <c r="BO817" s="346"/>
      <c r="BP817" s="346"/>
      <c r="BQ817" s="346"/>
    </row>
    <row r="818" ht="15.75" customHeight="1">
      <c r="A818" s="346"/>
      <c r="B818" s="346"/>
      <c r="C818" s="346"/>
      <c r="D818" s="346"/>
      <c r="E818" s="346"/>
      <c r="F818" s="346"/>
      <c r="G818" s="346"/>
      <c r="H818" s="346"/>
      <c r="I818" s="346"/>
      <c r="J818" s="346"/>
      <c r="K818" s="346"/>
      <c r="L818" s="346"/>
      <c r="M818" s="346"/>
      <c r="N818" s="346"/>
      <c r="O818" s="346"/>
      <c r="P818" s="346"/>
      <c r="Q818" s="346"/>
      <c r="R818" s="346"/>
      <c r="S818" s="346"/>
      <c r="T818" s="346"/>
      <c r="U818" s="346"/>
      <c r="V818" s="346"/>
      <c r="W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c r="AS818" s="346"/>
      <c r="AT818" s="346"/>
      <c r="AU818" s="346"/>
      <c r="AV818" s="346"/>
      <c r="AW818" s="346"/>
      <c r="AX818" s="346"/>
      <c r="AY818" s="346"/>
      <c r="AZ818" s="346"/>
      <c r="BA818" s="346"/>
      <c r="BB818" s="346"/>
      <c r="BC818" s="346"/>
      <c r="BD818" s="346"/>
      <c r="BE818" s="346"/>
      <c r="BF818" s="346"/>
      <c r="BG818" s="346"/>
      <c r="BH818" s="346"/>
      <c r="BI818" s="346"/>
      <c r="BJ818" s="346"/>
      <c r="BK818" s="346"/>
      <c r="BL818" s="346"/>
      <c r="BM818" s="346"/>
      <c r="BN818" s="346"/>
      <c r="BO818" s="346"/>
      <c r="BP818" s="346"/>
      <c r="BQ818" s="346"/>
    </row>
    <row r="819" ht="15.75" customHeight="1">
      <c r="A819" s="346"/>
      <c r="B819" s="346"/>
      <c r="C819" s="346"/>
      <c r="D819" s="346"/>
      <c r="E819" s="346"/>
      <c r="F819" s="346"/>
      <c r="G819" s="346"/>
      <c r="H819" s="346"/>
      <c r="I819" s="346"/>
      <c r="J819" s="346"/>
      <c r="K819" s="346"/>
      <c r="L819" s="346"/>
      <c r="M819" s="346"/>
      <c r="N819" s="346"/>
      <c r="O819" s="346"/>
      <c r="P819" s="346"/>
      <c r="Q819" s="346"/>
      <c r="R819" s="346"/>
      <c r="S819" s="346"/>
      <c r="T819" s="346"/>
      <c r="U819" s="346"/>
      <c r="V819" s="346"/>
      <c r="W819" s="346"/>
      <c r="X819" s="346"/>
      <c r="Y819" s="346"/>
      <c r="Z819" s="346"/>
      <c r="AA819" s="346"/>
      <c r="AB819" s="346"/>
      <c r="AC819" s="346"/>
      <c r="AD819" s="346"/>
      <c r="AE819" s="346"/>
      <c r="AF819" s="346"/>
      <c r="AG819" s="346"/>
      <c r="AH819" s="346"/>
      <c r="AI819" s="346"/>
      <c r="AJ819" s="346"/>
      <c r="AK819" s="346"/>
      <c r="AL819" s="346"/>
      <c r="AM819" s="346"/>
      <c r="AN819" s="346"/>
      <c r="AO819" s="346"/>
      <c r="AP819" s="346"/>
      <c r="AQ819" s="346"/>
      <c r="AR819" s="346"/>
      <c r="AS819" s="346"/>
      <c r="AT819" s="346"/>
      <c r="AU819" s="346"/>
      <c r="AV819" s="346"/>
      <c r="AW819" s="346"/>
      <c r="AX819" s="346"/>
      <c r="AY819" s="346"/>
      <c r="AZ819" s="346"/>
      <c r="BA819" s="346"/>
      <c r="BB819" s="346"/>
      <c r="BC819" s="346"/>
      <c r="BD819" s="346"/>
      <c r="BE819" s="346"/>
      <c r="BF819" s="346"/>
      <c r="BG819" s="346"/>
      <c r="BH819" s="346"/>
      <c r="BI819" s="346"/>
      <c r="BJ819" s="346"/>
      <c r="BK819" s="346"/>
      <c r="BL819" s="346"/>
      <c r="BM819" s="346"/>
      <c r="BN819" s="346"/>
      <c r="BO819" s="346"/>
      <c r="BP819" s="346"/>
      <c r="BQ819" s="346"/>
    </row>
    <row r="820" ht="15.75" customHeight="1">
      <c r="A820" s="346"/>
      <c r="B820" s="346"/>
      <c r="C820" s="346"/>
      <c r="D820" s="346"/>
      <c r="E820" s="346"/>
      <c r="F820" s="346"/>
      <c r="G820" s="346"/>
      <c r="H820" s="346"/>
      <c r="I820" s="346"/>
      <c r="J820" s="346"/>
      <c r="K820" s="346"/>
      <c r="L820" s="346"/>
      <c r="M820" s="346"/>
      <c r="N820" s="346"/>
      <c r="O820" s="346"/>
      <c r="P820" s="346"/>
      <c r="Q820" s="346"/>
      <c r="R820" s="346"/>
      <c r="S820" s="346"/>
      <c r="T820" s="346"/>
      <c r="U820" s="346"/>
      <c r="V820" s="346"/>
      <c r="W820" s="346"/>
      <c r="X820" s="346"/>
      <c r="Y820" s="346"/>
      <c r="Z820" s="346"/>
      <c r="AA820" s="346"/>
      <c r="AB820" s="346"/>
      <c r="AC820" s="346"/>
      <c r="AD820" s="346"/>
      <c r="AE820" s="346"/>
      <c r="AF820" s="346"/>
      <c r="AG820" s="346"/>
      <c r="AH820" s="346"/>
      <c r="AI820" s="346"/>
      <c r="AJ820" s="346"/>
      <c r="AK820" s="346"/>
      <c r="AL820" s="346"/>
      <c r="AM820" s="346"/>
      <c r="AN820" s="346"/>
      <c r="AO820" s="346"/>
      <c r="AP820" s="346"/>
      <c r="AQ820" s="346"/>
      <c r="AR820" s="346"/>
      <c r="AS820" s="346"/>
      <c r="AT820" s="346"/>
      <c r="AU820" s="346"/>
      <c r="AV820" s="346"/>
      <c r="AW820" s="346"/>
      <c r="AX820" s="346"/>
      <c r="AY820" s="346"/>
      <c r="AZ820" s="346"/>
      <c r="BA820" s="346"/>
      <c r="BB820" s="346"/>
      <c r="BC820" s="346"/>
      <c r="BD820" s="346"/>
      <c r="BE820" s="346"/>
      <c r="BF820" s="346"/>
      <c r="BG820" s="346"/>
      <c r="BH820" s="346"/>
      <c r="BI820" s="346"/>
      <c r="BJ820" s="346"/>
      <c r="BK820" s="346"/>
      <c r="BL820" s="346"/>
      <c r="BM820" s="346"/>
      <c r="BN820" s="346"/>
      <c r="BO820" s="346"/>
      <c r="BP820" s="346"/>
      <c r="BQ820" s="346"/>
    </row>
    <row r="821" ht="15.75" customHeight="1">
      <c r="A821" s="346"/>
      <c r="B821" s="346"/>
      <c r="C821" s="346"/>
      <c r="D821" s="346"/>
      <c r="E821" s="346"/>
      <c r="F821" s="346"/>
      <c r="G821" s="346"/>
      <c r="H821" s="346"/>
      <c r="I821" s="346"/>
      <c r="J821" s="346"/>
      <c r="K821" s="346"/>
      <c r="L821" s="346"/>
      <c r="M821" s="346"/>
      <c r="N821" s="346"/>
      <c r="O821" s="346"/>
      <c r="P821" s="346"/>
      <c r="Q821" s="346"/>
      <c r="R821" s="346"/>
      <c r="S821" s="346"/>
      <c r="T821" s="346"/>
      <c r="U821" s="346"/>
      <c r="V821" s="346"/>
      <c r="W821" s="346"/>
      <c r="X821" s="346"/>
      <c r="Y821" s="346"/>
      <c r="Z821" s="346"/>
      <c r="AA821" s="346"/>
      <c r="AB821" s="346"/>
      <c r="AC821" s="346"/>
      <c r="AD821" s="346"/>
      <c r="AE821" s="346"/>
      <c r="AF821" s="346"/>
      <c r="AG821" s="346"/>
      <c r="AH821" s="346"/>
      <c r="AI821" s="346"/>
      <c r="AJ821" s="346"/>
      <c r="AK821" s="346"/>
      <c r="AL821" s="346"/>
      <c r="AM821" s="346"/>
      <c r="AN821" s="346"/>
      <c r="AO821" s="346"/>
      <c r="AP821" s="346"/>
      <c r="AQ821" s="346"/>
      <c r="AR821" s="346"/>
      <c r="AS821" s="346"/>
      <c r="AT821" s="346"/>
      <c r="AU821" s="346"/>
      <c r="AV821" s="346"/>
      <c r="AW821" s="346"/>
      <c r="AX821" s="346"/>
      <c r="AY821" s="346"/>
      <c r="AZ821" s="346"/>
      <c r="BA821" s="346"/>
      <c r="BB821" s="346"/>
      <c r="BC821" s="346"/>
      <c r="BD821" s="346"/>
      <c r="BE821" s="346"/>
      <c r="BF821" s="346"/>
      <c r="BG821" s="346"/>
      <c r="BH821" s="346"/>
      <c r="BI821" s="346"/>
      <c r="BJ821" s="346"/>
      <c r="BK821" s="346"/>
      <c r="BL821" s="346"/>
      <c r="BM821" s="346"/>
      <c r="BN821" s="346"/>
      <c r="BO821" s="346"/>
      <c r="BP821" s="346"/>
      <c r="BQ821" s="346"/>
    </row>
    <row r="822" ht="15.75" customHeight="1">
      <c r="A822" s="346"/>
      <c r="B822" s="346"/>
      <c r="C822" s="346"/>
      <c r="D822" s="346"/>
      <c r="E822" s="346"/>
      <c r="F822" s="346"/>
      <c r="G822" s="346"/>
      <c r="H822" s="346"/>
      <c r="I822" s="346"/>
      <c r="J822" s="346"/>
      <c r="K822" s="346"/>
      <c r="L822" s="346"/>
      <c r="M822" s="346"/>
      <c r="N822" s="346"/>
      <c r="O822" s="346"/>
      <c r="P822" s="346"/>
      <c r="Q822" s="346"/>
      <c r="R822" s="346"/>
      <c r="S822" s="346"/>
      <c r="T822" s="346"/>
      <c r="U822" s="346"/>
      <c r="V822" s="346"/>
      <c r="W822" s="346"/>
      <c r="X822" s="346"/>
      <c r="Y822" s="346"/>
      <c r="Z822" s="346"/>
      <c r="AA822" s="346"/>
      <c r="AB822" s="346"/>
      <c r="AC822" s="346"/>
      <c r="AD822" s="346"/>
      <c r="AE822" s="346"/>
      <c r="AF822" s="346"/>
      <c r="AG822" s="346"/>
      <c r="AH822" s="346"/>
      <c r="AI822" s="346"/>
      <c r="AJ822" s="346"/>
      <c r="AK822" s="346"/>
      <c r="AL822" s="346"/>
      <c r="AM822" s="346"/>
      <c r="AN822" s="346"/>
      <c r="AO822" s="346"/>
      <c r="AP822" s="346"/>
      <c r="AQ822" s="346"/>
      <c r="AR822" s="346"/>
      <c r="AS822" s="346"/>
      <c r="AT822" s="346"/>
      <c r="AU822" s="346"/>
      <c r="AV822" s="346"/>
      <c r="AW822" s="346"/>
      <c r="AX822" s="346"/>
      <c r="AY822" s="346"/>
      <c r="AZ822" s="346"/>
      <c r="BA822" s="346"/>
      <c r="BB822" s="346"/>
      <c r="BC822" s="346"/>
      <c r="BD822" s="346"/>
      <c r="BE822" s="346"/>
      <c r="BF822" s="346"/>
      <c r="BG822" s="346"/>
      <c r="BH822" s="346"/>
      <c r="BI822" s="346"/>
      <c r="BJ822" s="346"/>
      <c r="BK822" s="346"/>
      <c r="BL822" s="346"/>
      <c r="BM822" s="346"/>
      <c r="BN822" s="346"/>
      <c r="BO822" s="346"/>
      <c r="BP822" s="346"/>
      <c r="BQ822" s="346"/>
    </row>
    <row r="823" ht="15.75" customHeight="1">
      <c r="A823" s="346"/>
      <c r="B823" s="346"/>
      <c r="C823" s="346"/>
      <c r="D823" s="346"/>
      <c r="E823" s="346"/>
      <c r="F823" s="346"/>
      <c r="G823" s="346"/>
      <c r="H823" s="346"/>
      <c r="I823" s="346"/>
      <c r="J823" s="346"/>
      <c r="K823" s="346"/>
      <c r="L823" s="346"/>
      <c r="M823" s="346"/>
      <c r="N823" s="346"/>
      <c r="O823" s="346"/>
      <c r="P823" s="346"/>
      <c r="Q823" s="346"/>
      <c r="R823" s="346"/>
      <c r="S823" s="346"/>
      <c r="T823" s="346"/>
      <c r="U823" s="346"/>
      <c r="V823" s="346"/>
      <c r="W823" s="346"/>
      <c r="X823" s="346"/>
      <c r="Y823" s="346"/>
      <c r="Z823" s="346"/>
      <c r="AA823" s="346"/>
      <c r="AB823" s="346"/>
      <c r="AC823" s="346"/>
      <c r="AD823" s="346"/>
      <c r="AE823" s="346"/>
      <c r="AF823" s="346"/>
      <c r="AG823" s="346"/>
      <c r="AH823" s="346"/>
      <c r="AI823" s="346"/>
      <c r="AJ823" s="346"/>
      <c r="AK823" s="346"/>
      <c r="AL823" s="346"/>
      <c r="AM823" s="346"/>
      <c r="AN823" s="346"/>
      <c r="AO823" s="346"/>
      <c r="AP823" s="346"/>
      <c r="AQ823" s="346"/>
      <c r="AR823" s="346"/>
      <c r="AS823" s="346"/>
      <c r="AT823" s="346"/>
      <c r="AU823" s="346"/>
      <c r="AV823" s="346"/>
      <c r="AW823" s="346"/>
      <c r="AX823" s="346"/>
      <c r="AY823" s="346"/>
      <c r="AZ823" s="346"/>
      <c r="BA823" s="346"/>
      <c r="BB823" s="346"/>
      <c r="BC823" s="346"/>
      <c r="BD823" s="346"/>
      <c r="BE823" s="346"/>
      <c r="BF823" s="346"/>
      <c r="BG823" s="346"/>
      <c r="BH823" s="346"/>
      <c r="BI823" s="346"/>
      <c r="BJ823" s="346"/>
      <c r="BK823" s="346"/>
      <c r="BL823" s="346"/>
      <c r="BM823" s="346"/>
      <c r="BN823" s="346"/>
      <c r="BO823" s="346"/>
      <c r="BP823" s="346"/>
      <c r="BQ823" s="346"/>
    </row>
    <row r="824" ht="15.75" customHeight="1">
      <c r="A824" s="346"/>
      <c r="B824" s="346"/>
      <c r="C824" s="346"/>
      <c r="D824" s="346"/>
      <c r="E824" s="346"/>
      <c r="F824" s="346"/>
      <c r="G824" s="346"/>
      <c r="H824" s="346"/>
      <c r="I824" s="346"/>
      <c r="J824" s="346"/>
      <c r="K824" s="346"/>
      <c r="L824" s="346"/>
      <c r="M824" s="346"/>
      <c r="N824" s="346"/>
      <c r="O824" s="346"/>
      <c r="P824" s="346"/>
      <c r="Q824" s="346"/>
      <c r="R824" s="346"/>
      <c r="S824" s="346"/>
      <c r="T824" s="346"/>
      <c r="U824" s="346"/>
      <c r="V824" s="346"/>
      <c r="W824" s="346"/>
      <c r="X824" s="346"/>
      <c r="Y824" s="346"/>
      <c r="Z824" s="346"/>
      <c r="AA824" s="346"/>
      <c r="AB824" s="346"/>
      <c r="AC824" s="346"/>
      <c r="AD824" s="346"/>
      <c r="AE824" s="346"/>
      <c r="AF824" s="346"/>
      <c r="AG824" s="346"/>
      <c r="AH824" s="346"/>
      <c r="AI824" s="346"/>
      <c r="AJ824" s="346"/>
      <c r="AK824" s="346"/>
      <c r="AL824" s="346"/>
      <c r="AM824" s="346"/>
      <c r="AN824" s="346"/>
      <c r="AO824" s="346"/>
      <c r="AP824" s="346"/>
      <c r="AQ824" s="346"/>
      <c r="AR824" s="346"/>
      <c r="AS824" s="346"/>
      <c r="AT824" s="346"/>
      <c r="AU824" s="346"/>
      <c r="AV824" s="346"/>
      <c r="AW824" s="346"/>
      <c r="AX824" s="346"/>
      <c r="AY824" s="346"/>
      <c r="AZ824" s="346"/>
      <c r="BA824" s="346"/>
      <c r="BB824" s="346"/>
      <c r="BC824" s="346"/>
      <c r="BD824" s="346"/>
      <c r="BE824" s="346"/>
      <c r="BF824" s="346"/>
      <c r="BG824" s="346"/>
      <c r="BH824" s="346"/>
      <c r="BI824" s="346"/>
      <c r="BJ824" s="346"/>
      <c r="BK824" s="346"/>
      <c r="BL824" s="346"/>
      <c r="BM824" s="346"/>
      <c r="BN824" s="346"/>
      <c r="BO824" s="346"/>
      <c r="BP824" s="346"/>
      <c r="BQ824" s="346"/>
    </row>
    <row r="825" ht="15.75" customHeight="1">
      <c r="A825" s="346"/>
      <c r="B825" s="346"/>
      <c r="C825" s="346"/>
      <c r="D825" s="346"/>
      <c r="E825" s="346"/>
      <c r="F825" s="346"/>
      <c r="G825" s="346"/>
      <c r="H825" s="346"/>
      <c r="I825" s="346"/>
      <c r="J825" s="346"/>
      <c r="K825" s="346"/>
      <c r="L825" s="346"/>
      <c r="M825" s="346"/>
      <c r="N825" s="346"/>
      <c r="O825" s="346"/>
      <c r="P825" s="346"/>
      <c r="Q825" s="346"/>
      <c r="R825" s="346"/>
      <c r="S825" s="346"/>
      <c r="T825" s="346"/>
      <c r="U825" s="346"/>
      <c r="V825" s="346"/>
      <c r="W825" s="346"/>
      <c r="X825" s="346"/>
      <c r="Y825" s="346"/>
      <c r="Z825" s="346"/>
      <c r="AA825" s="346"/>
      <c r="AB825" s="346"/>
      <c r="AC825" s="346"/>
      <c r="AD825" s="346"/>
      <c r="AE825" s="346"/>
      <c r="AF825" s="346"/>
      <c r="AG825" s="346"/>
      <c r="AH825" s="346"/>
      <c r="AI825" s="346"/>
      <c r="AJ825" s="346"/>
      <c r="AK825" s="346"/>
      <c r="AL825" s="346"/>
      <c r="AM825" s="346"/>
      <c r="AN825" s="346"/>
      <c r="AO825" s="346"/>
      <c r="AP825" s="346"/>
      <c r="AQ825" s="346"/>
      <c r="AR825" s="346"/>
      <c r="AS825" s="346"/>
      <c r="AT825" s="346"/>
      <c r="AU825" s="346"/>
      <c r="AV825" s="346"/>
      <c r="AW825" s="346"/>
      <c r="AX825" s="346"/>
      <c r="AY825" s="346"/>
      <c r="AZ825" s="346"/>
      <c r="BA825" s="346"/>
      <c r="BB825" s="346"/>
      <c r="BC825" s="346"/>
      <c r="BD825" s="346"/>
      <c r="BE825" s="346"/>
      <c r="BF825" s="346"/>
      <c r="BG825" s="346"/>
      <c r="BH825" s="346"/>
      <c r="BI825" s="346"/>
      <c r="BJ825" s="346"/>
      <c r="BK825" s="346"/>
      <c r="BL825" s="346"/>
      <c r="BM825" s="346"/>
      <c r="BN825" s="346"/>
      <c r="BO825" s="346"/>
      <c r="BP825" s="346"/>
      <c r="BQ825" s="346"/>
    </row>
    <row r="826" ht="15.75" customHeight="1">
      <c r="A826" s="346"/>
      <c r="B826" s="34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c r="Y826" s="346"/>
      <c r="Z826" s="346"/>
      <c r="AA826" s="346"/>
      <c r="AB826" s="346"/>
      <c r="AC826" s="346"/>
      <c r="AD826" s="346"/>
      <c r="AE826" s="346"/>
      <c r="AF826" s="346"/>
      <c r="AG826" s="346"/>
      <c r="AH826" s="346"/>
      <c r="AI826" s="346"/>
      <c r="AJ826" s="346"/>
      <c r="AK826" s="346"/>
      <c r="AL826" s="346"/>
      <c r="AM826" s="346"/>
      <c r="AN826" s="346"/>
      <c r="AO826" s="346"/>
      <c r="AP826" s="346"/>
      <c r="AQ826" s="346"/>
      <c r="AR826" s="346"/>
      <c r="AS826" s="346"/>
      <c r="AT826" s="346"/>
      <c r="AU826" s="346"/>
      <c r="AV826" s="346"/>
      <c r="AW826" s="346"/>
      <c r="AX826" s="346"/>
      <c r="AY826" s="346"/>
      <c r="AZ826" s="346"/>
      <c r="BA826" s="346"/>
      <c r="BB826" s="346"/>
      <c r="BC826" s="346"/>
      <c r="BD826" s="346"/>
      <c r="BE826" s="346"/>
      <c r="BF826" s="346"/>
      <c r="BG826" s="346"/>
      <c r="BH826" s="346"/>
      <c r="BI826" s="346"/>
      <c r="BJ826" s="346"/>
      <c r="BK826" s="346"/>
      <c r="BL826" s="346"/>
      <c r="BM826" s="346"/>
      <c r="BN826" s="346"/>
      <c r="BO826" s="346"/>
      <c r="BP826" s="346"/>
      <c r="BQ826" s="346"/>
    </row>
    <row r="827" ht="15.75" customHeight="1">
      <c r="A827" s="346"/>
      <c r="B827" s="34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c r="Y827" s="346"/>
      <c r="Z827" s="346"/>
      <c r="AA827" s="346"/>
      <c r="AB827" s="346"/>
      <c r="AC827" s="346"/>
      <c r="AD827" s="346"/>
      <c r="AE827" s="346"/>
      <c r="AF827" s="346"/>
      <c r="AG827" s="346"/>
      <c r="AH827" s="346"/>
      <c r="AI827" s="346"/>
      <c r="AJ827" s="346"/>
      <c r="AK827" s="346"/>
      <c r="AL827" s="346"/>
      <c r="AM827" s="346"/>
      <c r="AN827" s="346"/>
      <c r="AO827" s="346"/>
      <c r="AP827" s="346"/>
      <c r="AQ827" s="346"/>
      <c r="AR827" s="346"/>
      <c r="AS827" s="346"/>
      <c r="AT827" s="346"/>
      <c r="AU827" s="346"/>
      <c r="AV827" s="346"/>
      <c r="AW827" s="346"/>
      <c r="AX827" s="346"/>
      <c r="AY827" s="346"/>
      <c r="AZ827" s="346"/>
      <c r="BA827" s="346"/>
      <c r="BB827" s="346"/>
      <c r="BC827" s="346"/>
      <c r="BD827" s="346"/>
      <c r="BE827" s="346"/>
      <c r="BF827" s="346"/>
      <c r="BG827" s="346"/>
      <c r="BH827" s="346"/>
      <c r="BI827" s="346"/>
      <c r="BJ827" s="346"/>
      <c r="BK827" s="346"/>
      <c r="BL827" s="346"/>
      <c r="BM827" s="346"/>
      <c r="BN827" s="346"/>
      <c r="BO827" s="346"/>
      <c r="BP827" s="346"/>
      <c r="BQ827" s="346"/>
    </row>
    <row r="828" ht="15.75" customHeight="1">
      <c r="A828" s="346"/>
      <c r="B828" s="34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c r="AA828" s="346"/>
      <c r="AB828" s="346"/>
      <c r="AC828" s="346"/>
      <c r="AD828" s="346"/>
      <c r="AE828" s="346"/>
      <c r="AF828" s="346"/>
      <c r="AG828" s="346"/>
      <c r="AH828" s="346"/>
      <c r="AI828" s="346"/>
      <c r="AJ828" s="346"/>
      <c r="AK828" s="346"/>
      <c r="AL828" s="346"/>
      <c r="AM828" s="346"/>
      <c r="AN828" s="346"/>
      <c r="AO828" s="346"/>
      <c r="AP828" s="346"/>
      <c r="AQ828" s="346"/>
      <c r="AR828" s="346"/>
      <c r="AS828" s="346"/>
      <c r="AT828" s="346"/>
      <c r="AU828" s="346"/>
      <c r="AV828" s="346"/>
      <c r="AW828" s="346"/>
      <c r="AX828" s="346"/>
      <c r="AY828" s="346"/>
      <c r="AZ828" s="346"/>
      <c r="BA828" s="346"/>
      <c r="BB828" s="346"/>
      <c r="BC828" s="346"/>
      <c r="BD828" s="346"/>
      <c r="BE828" s="346"/>
      <c r="BF828" s="346"/>
      <c r="BG828" s="346"/>
      <c r="BH828" s="346"/>
      <c r="BI828" s="346"/>
      <c r="BJ828" s="346"/>
      <c r="BK828" s="346"/>
      <c r="BL828" s="346"/>
      <c r="BM828" s="346"/>
      <c r="BN828" s="346"/>
      <c r="BO828" s="346"/>
      <c r="BP828" s="346"/>
      <c r="BQ828" s="346"/>
    </row>
    <row r="829" ht="15.75" customHeight="1">
      <c r="A829" s="346"/>
      <c r="B829" s="34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c r="AA829" s="346"/>
      <c r="AB829" s="346"/>
      <c r="AC829" s="346"/>
      <c r="AD829" s="346"/>
      <c r="AE829" s="346"/>
      <c r="AF829" s="346"/>
      <c r="AG829" s="346"/>
      <c r="AH829" s="346"/>
      <c r="AI829" s="346"/>
      <c r="AJ829" s="346"/>
      <c r="AK829" s="346"/>
      <c r="AL829" s="346"/>
      <c r="AM829" s="346"/>
      <c r="AN829" s="346"/>
      <c r="AO829" s="346"/>
      <c r="AP829" s="346"/>
      <c r="AQ829" s="346"/>
      <c r="AR829" s="346"/>
      <c r="AS829" s="346"/>
      <c r="AT829" s="346"/>
      <c r="AU829" s="346"/>
      <c r="AV829" s="346"/>
      <c r="AW829" s="346"/>
      <c r="AX829" s="346"/>
      <c r="AY829" s="346"/>
      <c r="AZ829" s="346"/>
      <c r="BA829" s="346"/>
      <c r="BB829" s="346"/>
      <c r="BC829" s="346"/>
      <c r="BD829" s="346"/>
      <c r="BE829" s="346"/>
      <c r="BF829" s="346"/>
      <c r="BG829" s="346"/>
      <c r="BH829" s="346"/>
      <c r="BI829" s="346"/>
      <c r="BJ829" s="346"/>
      <c r="BK829" s="346"/>
      <c r="BL829" s="346"/>
      <c r="BM829" s="346"/>
      <c r="BN829" s="346"/>
      <c r="BO829" s="346"/>
      <c r="BP829" s="346"/>
      <c r="BQ829" s="346"/>
    </row>
    <row r="830" ht="15.75" customHeight="1">
      <c r="A830" s="346"/>
      <c r="B830" s="34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c r="AA830" s="346"/>
      <c r="AB830" s="346"/>
      <c r="AC830" s="346"/>
      <c r="AD830" s="346"/>
      <c r="AE830" s="346"/>
      <c r="AF830" s="346"/>
      <c r="AG830" s="346"/>
      <c r="AH830" s="346"/>
      <c r="AI830" s="346"/>
      <c r="AJ830" s="346"/>
      <c r="AK830" s="346"/>
      <c r="AL830" s="346"/>
      <c r="AM830" s="346"/>
      <c r="AN830" s="346"/>
      <c r="AO830" s="346"/>
      <c r="AP830" s="346"/>
      <c r="AQ830" s="346"/>
      <c r="AR830" s="346"/>
      <c r="AS830" s="346"/>
      <c r="AT830" s="346"/>
      <c r="AU830" s="346"/>
      <c r="AV830" s="346"/>
      <c r="AW830" s="346"/>
      <c r="AX830" s="346"/>
      <c r="AY830" s="346"/>
      <c r="AZ830" s="346"/>
      <c r="BA830" s="346"/>
      <c r="BB830" s="346"/>
      <c r="BC830" s="346"/>
      <c r="BD830" s="346"/>
      <c r="BE830" s="346"/>
      <c r="BF830" s="346"/>
      <c r="BG830" s="346"/>
      <c r="BH830" s="346"/>
      <c r="BI830" s="346"/>
      <c r="BJ830" s="346"/>
      <c r="BK830" s="346"/>
      <c r="BL830" s="346"/>
      <c r="BM830" s="346"/>
      <c r="BN830" s="346"/>
      <c r="BO830" s="346"/>
      <c r="BP830" s="346"/>
      <c r="BQ830" s="346"/>
    </row>
    <row r="831" ht="15.75" customHeight="1">
      <c r="A831" s="346"/>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46"/>
      <c r="AE831" s="346"/>
      <c r="AF831" s="346"/>
      <c r="AG831" s="346"/>
      <c r="AH831" s="346"/>
      <c r="AI831" s="346"/>
      <c r="AJ831" s="346"/>
      <c r="AK831" s="346"/>
      <c r="AL831" s="346"/>
      <c r="AM831" s="346"/>
      <c r="AN831" s="346"/>
      <c r="AO831" s="346"/>
      <c r="AP831" s="346"/>
      <c r="AQ831" s="346"/>
      <c r="AR831" s="346"/>
      <c r="AS831" s="346"/>
      <c r="AT831" s="346"/>
      <c r="AU831" s="346"/>
      <c r="AV831" s="346"/>
      <c r="AW831" s="346"/>
      <c r="AX831" s="346"/>
      <c r="AY831" s="346"/>
      <c r="AZ831" s="346"/>
      <c r="BA831" s="346"/>
      <c r="BB831" s="346"/>
      <c r="BC831" s="346"/>
      <c r="BD831" s="346"/>
      <c r="BE831" s="346"/>
      <c r="BF831" s="346"/>
      <c r="BG831" s="346"/>
      <c r="BH831" s="346"/>
      <c r="BI831" s="346"/>
      <c r="BJ831" s="346"/>
      <c r="BK831" s="346"/>
      <c r="BL831" s="346"/>
      <c r="BM831" s="346"/>
      <c r="BN831" s="346"/>
      <c r="BO831" s="346"/>
      <c r="BP831" s="346"/>
      <c r="BQ831" s="346"/>
    </row>
    <row r="832" ht="15.75" customHeight="1">
      <c r="A832" s="346"/>
      <c r="B832" s="34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c r="Y832" s="346"/>
      <c r="Z832" s="346"/>
      <c r="AA832" s="346"/>
      <c r="AB832" s="346"/>
      <c r="AC832" s="346"/>
      <c r="AD832" s="346"/>
      <c r="AE832" s="346"/>
      <c r="AF832" s="346"/>
      <c r="AG832" s="346"/>
      <c r="AH832" s="346"/>
      <c r="AI832" s="346"/>
      <c r="AJ832" s="346"/>
      <c r="AK832" s="346"/>
      <c r="AL832" s="346"/>
      <c r="AM832" s="346"/>
      <c r="AN832" s="346"/>
      <c r="AO832" s="346"/>
      <c r="AP832" s="346"/>
      <c r="AQ832" s="346"/>
      <c r="AR832" s="346"/>
      <c r="AS832" s="346"/>
      <c r="AT832" s="346"/>
      <c r="AU832" s="346"/>
      <c r="AV832" s="346"/>
      <c r="AW832" s="346"/>
      <c r="AX832" s="346"/>
      <c r="AY832" s="346"/>
      <c r="AZ832" s="346"/>
      <c r="BA832" s="346"/>
      <c r="BB832" s="346"/>
      <c r="BC832" s="346"/>
      <c r="BD832" s="346"/>
      <c r="BE832" s="346"/>
      <c r="BF832" s="346"/>
      <c r="BG832" s="346"/>
      <c r="BH832" s="346"/>
      <c r="BI832" s="346"/>
      <c r="BJ832" s="346"/>
      <c r="BK832" s="346"/>
      <c r="BL832" s="346"/>
      <c r="BM832" s="346"/>
      <c r="BN832" s="346"/>
      <c r="BO832" s="346"/>
      <c r="BP832" s="346"/>
      <c r="BQ832" s="346"/>
    </row>
    <row r="833" ht="15.75" customHeight="1">
      <c r="A833" s="346"/>
      <c r="B833" s="34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c r="Y833" s="346"/>
      <c r="Z833" s="346"/>
      <c r="AA833" s="346"/>
      <c r="AB833" s="346"/>
      <c r="AC833" s="346"/>
      <c r="AD833" s="346"/>
      <c r="AE833" s="346"/>
      <c r="AF833" s="346"/>
      <c r="AG833" s="346"/>
      <c r="AH833" s="346"/>
      <c r="AI833" s="346"/>
      <c r="AJ833" s="346"/>
      <c r="AK833" s="346"/>
      <c r="AL833" s="346"/>
      <c r="AM833" s="346"/>
      <c r="AN833" s="346"/>
      <c r="AO833" s="346"/>
      <c r="AP833" s="346"/>
      <c r="AQ833" s="346"/>
      <c r="AR833" s="346"/>
      <c r="AS833" s="346"/>
      <c r="AT833" s="346"/>
      <c r="AU833" s="346"/>
      <c r="AV833" s="346"/>
      <c r="AW833" s="346"/>
      <c r="AX833" s="346"/>
      <c r="AY833" s="346"/>
      <c r="AZ833" s="346"/>
      <c r="BA833" s="346"/>
      <c r="BB833" s="346"/>
      <c r="BC833" s="346"/>
      <c r="BD833" s="346"/>
      <c r="BE833" s="346"/>
      <c r="BF833" s="346"/>
      <c r="BG833" s="346"/>
      <c r="BH833" s="346"/>
      <c r="BI833" s="346"/>
      <c r="BJ833" s="346"/>
      <c r="BK833" s="346"/>
      <c r="BL833" s="346"/>
      <c r="BM833" s="346"/>
      <c r="BN833" s="346"/>
      <c r="BO833" s="346"/>
      <c r="BP833" s="346"/>
      <c r="BQ833" s="346"/>
    </row>
    <row r="834" ht="15.75" customHeight="1">
      <c r="A834" s="346"/>
      <c r="B834" s="34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c r="Y834" s="346"/>
      <c r="Z834" s="346"/>
      <c r="AA834" s="346"/>
      <c r="AB834" s="346"/>
      <c r="AC834" s="346"/>
      <c r="AD834" s="346"/>
      <c r="AE834" s="346"/>
      <c r="AF834" s="346"/>
      <c r="AG834" s="346"/>
      <c r="AH834" s="346"/>
      <c r="AI834" s="346"/>
      <c r="AJ834" s="346"/>
      <c r="AK834" s="346"/>
      <c r="AL834" s="346"/>
      <c r="AM834" s="346"/>
      <c r="AN834" s="346"/>
      <c r="AO834" s="346"/>
      <c r="AP834" s="346"/>
      <c r="AQ834" s="346"/>
      <c r="AR834" s="346"/>
      <c r="AS834" s="346"/>
      <c r="AT834" s="346"/>
      <c r="AU834" s="346"/>
      <c r="AV834" s="346"/>
      <c r="AW834" s="346"/>
      <c r="AX834" s="346"/>
      <c r="AY834" s="346"/>
      <c r="AZ834" s="346"/>
      <c r="BA834" s="346"/>
      <c r="BB834" s="346"/>
      <c r="BC834" s="346"/>
      <c r="BD834" s="346"/>
      <c r="BE834" s="346"/>
      <c r="BF834" s="346"/>
      <c r="BG834" s="346"/>
      <c r="BH834" s="346"/>
      <c r="BI834" s="346"/>
      <c r="BJ834" s="346"/>
      <c r="BK834" s="346"/>
      <c r="BL834" s="346"/>
      <c r="BM834" s="346"/>
      <c r="BN834" s="346"/>
      <c r="BO834" s="346"/>
      <c r="BP834" s="346"/>
      <c r="BQ834" s="346"/>
    </row>
    <row r="835" ht="15.75" customHeight="1">
      <c r="A835" s="346"/>
      <c r="B835" s="34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c r="Y835" s="346"/>
      <c r="Z835" s="346"/>
      <c r="AA835" s="346"/>
      <c r="AB835" s="346"/>
      <c r="AC835" s="346"/>
      <c r="AD835" s="346"/>
      <c r="AE835" s="346"/>
      <c r="AF835" s="346"/>
      <c r="AG835" s="346"/>
      <c r="AH835" s="346"/>
      <c r="AI835" s="346"/>
      <c r="AJ835" s="346"/>
      <c r="AK835" s="346"/>
      <c r="AL835" s="346"/>
      <c r="AM835" s="346"/>
      <c r="AN835" s="346"/>
      <c r="AO835" s="346"/>
      <c r="AP835" s="346"/>
      <c r="AQ835" s="346"/>
      <c r="AR835" s="346"/>
      <c r="AS835" s="346"/>
      <c r="AT835" s="346"/>
      <c r="AU835" s="346"/>
      <c r="AV835" s="346"/>
      <c r="AW835" s="346"/>
      <c r="AX835" s="346"/>
      <c r="AY835" s="346"/>
      <c r="AZ835" s="346"/>
      <c r="BA835" s="346"/>
      <c r="BB835" s="346"/>
      <c r="BC835" s="346"/>
      <c r="BD835" s="346"/>
      <c r="BE835" s="346"/>
      <c r="BF835" s="346"/>
      <c r="BG835" s="346"/>
      <c r="BH835" s="346"/>
      <c r="BI835" s="346"/>
      <c r="BJ835" s="346"/>
      <c r="BK835" s="346"/>
      <c r="BL835" s="346"/>
      <c r="BM835" s="346"/>
      <c r="BN835" s="346"/>
      <c r="BO835" s="346"/>
      <c r="BP835" s="346"/>
      <c r="BQ835" s="346"/>
    </row>
    <row r="836" ht="15.75" customHeight="1">
      <c r="A836" s="346"/>
      <c r="B836" s="346"/>
      <c r="C836" s="346"/>
      <c r="D836" s="346"/>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c r="AA836" s="346"/>
      <c r="AB836" s="346"/>
      <c r="AC836" s="346"/>
      <c r="AD836" s="346"/>
      <c r="AE836" s="346"/>
      <c r="AF836" s="346"/>
      <c r="AG836" s="346"/>
      <c r="AH836" s="346"/>
      <c r="AI836" s="346"/>
      <c r="AJ836" s="346"/>
      <c r="AK836" s="346"/>
      <c r="AL836" s="346"/>
      <c r="AM836" s="346"/>
      <c r="AN836" s="346"/>
      <c r="AO836" s="346"/>
      <c r="AP836" s="346"/>
      <c r="AQ836" s="346"/>
      <c r="AR836" s="346"/>
      <c r="AS836" s="346"/>
      <c r="AT836" s="346"/>
      <c r="AU836" s="346"/>
      <c r="AV836" s="346"/>
      <c r="AW836" s="346"/>
      <c r="AX836" s="346"/>
      <c r="AY836" s="346"/>
      <c r="AZ836" s="346"/>
      <c r="BA836" s="346"/>
      <c r="BB836" s="346"/>
      <c r="BC836" s="346"/>
      <c r="BD836" s="346"/>
      <c r="BE836" s="346"/>
      <c r="BF836" s="346"/>
      <c r="BG836" s="346"/>
      <c r="BH836" s="346"/>
      <c r="BI836" s="346"/>
      <c r="BJ836" s="346"/>
      <c r="BK836" s="346"/>
      <c r="BL836" s="346"/>
      <c r="BM836" s="346"/>
      <c r="BN836" s="346"/>
      <c r="BO836" s="346"/>
      <c r="BP836" s="346"/>
      <c r="BQ836" s="346"/>
    </row>
    <row r="837" ht="15.75" customHeight="1">
      <c r="A837" s="346"/>
      <c r="B837" s="346"/>
      <c r="C837" s="346"/>
      <c r="D837" s="346"/>
      <c r="E837" s="346"/>
      <c r="F837" s="346"/>
      <c r="G837" s="346"/>
      <c r="H837" s="346"/>
      <c r="I837" s="346"/>
      <c r="J837" s="346"/>
      <c r="K837" s="346"/>
      <c r="L837" s="346"/>
      <c r="M837" s="346"/>
      <c r="N837" s="346"/>
      <c r="O837" s="346"/>
      <c r="P837" s="346"/>
      <c r="Q837" s="346"/>
      <c r="R837" s="346"/>
      <c r="S837" s="346"/>
      <c r="T837" s="346"/>
      <c r="U837" s="346"/>
      <c r="V837" s="346"/>
      <c r="W837" s="346"/>
      <c r="X837" s="346"/>
      <c r="Y837" s="346"/>
      <c r="Z837" s="346"/>
      <c r="AA837" s="346"/>
      <c r="AB837" s="346"/>
      <c r="AC837" s="346"/>
      <c r="AD837" s="346"/>
      <c r="AE837" s="346"/>
      <c r="AF837" s="346"/>
      <c r="AG837" s="346"/>
      <c r="AH837" s="346"/>
      <c r="AI837" s="346"/>
      <c r="AJ837" s="346"/>
      <c r="AK837" s="346"/>
      <c r="AL837" s="346"/>
      <c r="AM837" s="346"/>
      <c r="AN837" s="346"/>
      <c r="AO837" s="346"/>
      <c r="AP837" s="346"/>
      <c r="AQ837" s="346"/>
      <c r="AR837" s="346"/>
      <c r="AS837" s="346"/>
      <c r="AT837" s="346"/>
      <c r="AU837" s="346"/>
      <c r="AV837" s="346"/>
      <c r="AW837" s="346"/>
      <c r="AX837" s="346"/>
      <c r="AY837" s="346"/>
      <c r="AZ837" s="346"/>
      <c r="BA837" s="346"/>
      <c r="BB837" s="346"/>
      <c r="BC837" s="346"/>
      <c r="BD837" s="346"/>
      <c r="BE837" s="346"/>
      <c r="BF837" s="346"/>
      <c r="BG837" s="346"/>
      <c r="BH837" s="346"/>
      <c r="BI837" s="346"/>
      <c r="BJ837" s="346"/>
      <c r="BK837" s="346"/>
      <c r="BL837" s="346"/>
      <c r="BM837" s="346"/>
      <c r="BN837" s="346"/>
      <c r="BO837" s="346"/>
      <c r="BP837" s="346"/>
      <c r="BQ837" s="346"/>
    </row>
    <row r="838" ht="15.75" customHeight="1">
      <c r="A838" s="346"/>
      <c r="B838" s="346"/>
      <c r="C838" s="346"/>
      <c r="D838" s="346"/>
      <c r="E838" s="346"/>
      <c r="F838" s="346"/>
      <c r="G838" s="346"/>
      <c r="H838" s="346"/>
      <c r="I838" s="346"/>
      <c r="J838" s="346"/>
      <c r="K838" s="346"/>
      <c r="L838" s="346"/>
      <c r="M838" s="346"/>
      <c r="N838" s="346"/>
      <c r="O838" s="346"/>
      <c r="P838" s="346"/>
      <c r="Q838" s="346"/>
      <c r="R838" s="346"/>
      <c r="S838" s="346"/>
      <c r="T838" s="346"/>
      <c r="U838" s="346"/>
      <c r="V838" s="346"/>
      <c r="W838" s="346"/>
      <c r="X838" s="346"/>
      <c r="Y838" s="346"/>
      <c r="Z838" s="346"/>
      <c r="AA838" s="346"/>
      <c r="AB838" s="346"/>
      <c r="AC838" s="346"/>
      <c r="AD838" s="346"/>
      <c r="AE838" s="346"/>
      <c r="AF838" s="346"/>
      <c r="AG838" s="346"/>
      <c r="AH838" s="346"/>
      <c r="AI838" s="346"/>
      <c r="AJ838" s="346"/>
      <c r="AK838" s="346"/>
      <c r="AL838" s="346"/>
      <c r="AM838" s="346"/>
      <c r="AN838" s="346"/>
      <c r="AO838" s="346"/>
      <c r="AP838" s="346"/>
      <c r="AQ838" s="346"/>
      <c r="AR838" s="346"/>
      <c r="AS838" s="346"/>
      <c r="AT838" s="346"/>
      <c r="AU838" s="346"/>
      <c r="AV838" s="346"/>
      <c r="AW838" s="346"/>
      <c r="AX838" s="346"/>
      <c r="AY838" s="346"/>
      <c r="AZ838" s="346"/>
      <c r="BA838" s="346"/>
      <c r="BB838" s="346"/>
      <c r="BC838" s="346"/>
      <c r="BD838" s="346"/>
      <c r="BE838" s="346"/>
      <c r="BF838" s="346"/>
      <c r="BG838" s="346"/>
      <c r="BH838" s="346"/>
      <c r="BI838" s="346"/>
      <c r="BJ838" s="346"/>
      <c r="BK838" s="346"/>
      <c r="BL838" s="346"/>
      <c r="BM838" s="346"/>
      <c r="BN838" s="346"/>
      <c r="BO838" s="346"/>
      <c r="BP838" s="346"/>
      <c r="BQ838" s="346"/>
    </row>
    <row r="839" ht="15.75" customHeight="1">
      <c r="A839" s="346"/>
      <c r="B839" s="346"/>
      <c r="C839" s="346"/>
      <c r="D839" s="346"/>
      <c r="E839" s="346"/>
      <c r="F839" s="346"/>
      <c r="G839" s="346"/>
      <c r="H839" s="346"/>
      <c r="I839" s="346"/>
      <c r="J839" s="346"/>
      <c r="K839" s="346"/>
      <c r="L839" s="346"/>
      <c r="M839" s="346"/>
      <c r="N839" s="346"/>
      <c r="O839" s="346"/>
      <c r="P839" s="346"/>
      <c r="Q839" s="346"/>
      <c r="R839" s="346"/>
      <c r="S839" s="346"/>
      <c r="T839" s="346"/>
      <c r="U839" s="346"/>
      <c r="V839" s="346"/>
      <c r="W839" s="346"/>
      <c r="X839" s="346"/>
      <c r="Y839" s="346"/>
      <c r="Z839" s="346"/>
      <c r="AA839" s="346"/>
      <c r="AB839" s="346"/>
      <c r="AC839" s="346"/>
      <c r="AD839" s="346"/>
      <c r="AE839" s="346"/>
      <c r="AF839" s="346"/>
      <c r="AG839" s="346"/>
      <c r="AH839" s="346"/>
      <c r="AI839" s="346"/>
      <c r="AJ839" s="346"/>
      <c r="AK839" s="346"/>
      <c r="AL839" s="346"/>
      <c r="AM839" s="346"/>
      <c r="AN839" s="346"/>
      <c r="AO839" s="346"/>
      <c r="AP839" s="346"/>
      <c r="AQ839" s="346"/>
      <c r="AR839" s="346"/>
      <c r="AS839" s="346"/>
      <c r="AT839" s="346"/>
      <c r="AU839" s="346"/>
      <c r="AV839" s="346"/>
      <c r="AW839" s="346"/>
      <c r="AX839" s="346"/>
      <c r="AY839" s="346"/>
      <c r="AZ839" s="346"/>
      <c r="BA839" s="346"/>
      <c r="BB839" s="346"/>
      <c r="BC839" s="346"/>
      <c r="BD839" s="346"/>
      <c r="BE839" s="346"/>
      <c r="BF839" s="346"/>
      <c r="BG839" s="346"/>
      <c r="BH839" s="346"/>
      <c r="BI839" s="346"/>
      <c r="BJ839" s="346"/>
      <c r="BK839" s="346"/>
      <c r="BL839" s="346"/>
      <c r="BM839" s="346"/>
      <c r="BN839" s="346"/>
      <c r="BO839" s="346"/>
      <c r="BP839" s="346"/>
      <c r="BQ839" s="346"/>
    </row>
    <row r="840" ht="15.75" customHeight="1">
      <c r="A840" s="346"/>
      <c r="B840" s="34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c r="AA840" s="346"/>
      <c r="AB840" s="346"/>
      <c r="AC840" s="346"/>
      <c r="AD840" s="346"/>
      <c r="AE840" s="346"/>
      <c r="AF840" s="346"/>
      <c r="AG840" s="346"/>
      <c r="AH840" s="346"/>
      <c r="AI840" s="346"/>
      <c r="AJ840" s="346"/>
      <c r="AK840" s="346"/>
      <c r="AL840" s="346"/>
      <c r="AM840" s="346"/>
      <c r="AN840" s="346"/>
      <c r="AO840" s="346"/>
      <c r="AP840" s="346"/>
      <c r="AQ840" s="346"/>
      <c r="AR840" s="346"/>
      <c r="AS840" s="346"/>
      <c r="AT840" s="346"/>
      <c r="AU840" s="346"/>
      <c r="AV840" s="346"/>
      <c r="AW840" s="346"/>
      <c r="AX840" s="346"/>
      <c r="AY840" s="346"/>
      <c r="AZ840" s="346"/>
      <c r="BA840" s="346"/>
      <c r="BB840" s="346"/>
      <c r="BC840" s="346"/>
      <c r="BD840" s="346"/>
      <c r="BE840" s="346"/>
      <c r="BF840" s="346"/>
      <c r="BG840" s="346"/>
      <c r="BH840" s="346"/>
      <c r="BI840" s="346"/>
      <c r="BJ840" s="346"/>
      <c r="BK840" s="346"/>
      <c r="BL840" s="346"/>
      <c r="BM840" s="346"/>
      <c r="BN840" s="346"/>
      <c r="BO840" s="346"/>
      <c r="BP840" s="346"/>
      <c r="BQ840" s="346"/>
    </row>
    <row r="841" ht="15.75" customHeight="1">
      <c r="A841" s="346"/>
      <c r="B841" s="34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c r="Y841" s="346"/>
      <c r="Z841" s="346"/>
      <c r="AA841" s="346"/>
      <c r="AB841" s="346"/>
      <c r="AC841" s="346"/>
      <c r="AD841" s="346"/>
      <c r="AE841" s="346"/>
      <c r="AF841" s="346"/>
      <c r="AG841" s="346"/>
      <c r="AH841" s="346"/>
      <c r="AI841" s="346"/>
      <c r="AJ841" s="346"/>
      <c r="AK841" s="346"/>
      <c r="AL841" s="346"/>
      <c r="AM841" s="346"/>
      <c r="AN841" s="346"/>
      <c r="AO841" s="346"/>
      <c r="AP841" s="346"/>
      <c r="AQ841" s="346"/>
      <c r="AR841" s="346"/>
      <c r="AS841" s="346"/>
      <c r="AT841" s="346"/>
      <c r="AU841" s="346"/>
      <c r="AV841" s="346"/>
      <c r="AW841" s="346"/>
      <c r="AX841" s="346"/>
      <c r="AY841" s="346"/>
      <c r="AZ841" s="346"/>
      <c r="BA841" s="346"/>
      <c r="BB841" s="346"/>
      <c r="BC841" s="346"/>
      <c r="BD841" s="346"/>
      <c r="BE841" s="346"/>
      <c r="BF841" s="346"/>
      <c r="BG841" s="346"/>
      <c r="BH841" s="346"/>
      <c r="BI841" s="346"/>
      <c r="BJ841" s="346"/>
      <c r="BK841" s="346"/>
      <c r="BL841" s="346"/>
      <c r="BM841" s="346"/>
      <c r="BN841" s="346"/>
      <c r="BO841" s="346"/>
      <c r="BP841" s="346"/>
      <c r="BQ841" s="346"/>
    </row>
    <row r="842" ht="15.75" customHeight="1">
      <c r="A842" s="346"/>
      <c r="B842" s="34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c r="Y842" s="346"/>
      <c r="Z842" s="346"/>
      <c r="AA842" s="346"/>
      <c r="AB842" s="346"/>
      <c r="AC842" s="346"/>
      <c r="AD842" s="346"/>
      <c r="AE842" s="346"/>
      <c r="AF842" s="346"/>
      <c r="AG842" s="346"/>
      <c r="AH842" s="346"/>
      <c r="AI842" s="346"/>
      <c r="AJ842" s="346"/>
      <c r="AK842" s="346"/>
      <c r="AL842" s="346"/>
      <c r="AM842" s="346"/>
      <c r="AN842" s="346"/>
      <c r="AO842" s="346"/>
      <c r="AP842" s="346"/>
      <c r="AQ842" s="346"/>
      <c r="AR842" s="346"/>
      <c r="AS842" s="346"/>
      <c r="AT842" s="346"/>
      <c r="AU842" s="346"/>
      <c r="AV842" s="346"/>
      <c r="AW842" s="346"/>
      <c r="AX842" s="346"/>
      <c r="AY842" s="346"/>
      <c r="AZ842" s="346"/>
      <c r="BA842" s="346"/>
      <c r="BB842" s="346"/>
      <c r="BC842" s="346"/>
      <c r="BD842" s="346"/>
      <c r="BE842" s="346"/>
      <c r="BF842" s="346"/>
      <c r="BG842" s="346"/>
      <c r="BH842" s="346"/>
      <c r="BI842" s="346"/>
      <c r="BJ842" s="346"/>
      <c r="BK842" s="346"/>
      <c r="BL842" s="346"/>
      <c r="BM842" s="346"/>
      <c r="BN842" s="346"/>
      <c r="BO842" s="346"/>
      <c r="BP842" s="346"/>
      <c r="BQ842" s="346"/>
    </row>
    <row r="843" ht="15.75" customHeight="1">
      <c r="A843" s="346"/>
      <c r="B843" s="34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c r="AA843" s="346"/>
      <c r="AB843" s="346"/>
      <c r="AC843" s="346"/>
      <c r="AD843" s="346"/>
      <c r="AE843" s="346"/>
      <c r="AF843" s="346"/>
      <c r="AG843" s="346"/>
      <c r="AH843" s="346"/>
      <c r="AI843" s="346"/>
      <c r="AJ843" s="346"/>
      <c r="AK843" s="346"/>
      <c r="AL843" s="346"/>
      <c r="AM843" s="346"/>
      <c r="AN843" s="346"/>
      <c r="AO843" s="346"/>
      <c r="AP843" s="346"/>
      <c r="AQ843" s="346"/>
      <c r="AR843" s="346"/>
      <c r="AS843" s="346"/>
      <c r="AT843" s="346"/>
      <c r="AU843" s="346"/>
      <c r="AV843" s="346"/>
      <c r="AW843" s="346"/>
      <c r="AX843" s="346"/>
      <c r="AY843" s="346"/>
      <c r="AZ843" s="346"/>
      <c r="BA843" s="346"/>
      <c r="BB843" s="346"/>
      <c r="BC843" s="346"/>
      <c r="BD843" s="346"/>
      <c r="BE843" s="346"/>
      <c r="BF843" s="346"/>
      <c r="BG843" s="346"/>
      <c r="BH843" s="346"/>
      <c r="BI843" s="346"/>
      <c r="BJ843" s="346"/>
      <c r="BK843" s="346"/>
      <c r="BL843" s="346"/>
      <c r="BM843" s="346"/>
      <c r="BN843" s="346"/>
      <c r="BO843" s="346"/>
      <c r="BP843" s="346"/>
      <c r="BQ843" s="346"/>
    </row>
    <row r="844" ht="15.75" customHeight="1">
      <c r="A844" s="346"/>
      <c r="B844" s="34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c r="AA844" s="346"/>
      <c r="AB844" s="346"/>
      <c r="AC844" s="346"/>
      <c r="AD844" s="346"/>
      <c r="AE844" s="346"/>
      <c r="AF844" s="346"/>
      <c r="AG844" s="346"/>
      <c r="AH844" s="346"/>
      <c r="AI844" s="346"/>
      <c r="AJ844" s="346"/>
      <c r="AK844" s="346"/>
      <c r="AL844" s="346"/>
      <c r="AM844" s="346"/>
      <c r="AN844" s="346"/>
      <c r="AO844" s="346"/>
      <c r="AP844" s="346"/>
      <c r="AQ844" s="346"/>
      <c r="AR844" s="346"/>
      <c r="AS844" s="346"/>
      <c r="AT844" s="346"/>
      <c r="AU844" s="346"/>
      <c r="AV844" s="346"/>
      <c r="AW844" s="346"/>
      <c r="AX844" s="346"/>
      <c r="AY844" s="346"/>
      <c r="AZ844" s="346"/>
      <c r="BA844" s="346"/>
      <c r="BB844" s="346"/>
      <c r="BC844" s="346"/>
      <c r="BD844" s="346"/>
      <c r="BE844" s="346"/>
      <c r="BF844" s="346"/>
      <c r="BG844" s="346"/>
      <c r="BH844" s="346"/>
      <c r="BI844" s="346"/>
      <c r="BJ844" s="346"/>
      <c r="BK844" s="346"/>
      <c r="BL844" s="346"/>
      <c r="BM844" s="346"/>
      <c r="BN844" s="346"/>
      <c r="BO844" s="346"/>
      <c r="BP844" s="346"/>
      <c r="BQ844" s="346"/>
    </row>
    <row r="845" ht="15.75" customHeight="1">
      <c r="A845" s="346"/>
      <c r="B845" s="346"/>
      <c r="C845" s="346"/>
      <c r="D845" s="346"/>
      <c r="E845" s="346"/>
      <c r="F845" s="346"/>
      <c r="G845" s="346"/>
      <c r="H845" s="346"/>
      <c r="I845" s="346"/>
      <c r="J845" s="346"/>
      <c r="K845" s="346"/>
      <c r="L845" s="346"/>
      <c r="M845" s="346"/>
      <c r="N845" s="346"/>
      <c r="O845" s="346"/>
      <c r="P845" s="346"/>
      <c r="Q845" s="346"/>
      <c r="R845" s="346"/>
      <c r="S845" s="346"/>
      <c r="T845" s="346"/>
      <c r="U845" s="346"/>
      <c r="V845" s="346"/>
      <c r="W845" s="346"/>
      <c r="X845" s="346"/>
      <c r="Y845" s="346"/>
      <c r="Z845" s="346"/>
      <c r="AA845" s="346"/>
      <c r="AB845" s="346"/>
      <c r="AC845" s="346"/>
      <c r="AD845" s="346"/>
      <c r="AE845" s="346"/>
      <c r="AF845" s="346"/>
      <c r="AG845" s="346"/>
      <c r="AH845" s="346"/>
      <c r="AI845" s="346"/>
      <c r="AJ845" s="346"/>
      <c r="AK845" s="346"/>
      <c r="AL845" s="346"/>
      <c r="AM845" s="346"/>
      <c r="AN845" s="346"/>
      <c r="AO845" s="346"/>
      <c r="AP845" s="346"/>
      <c r="AQ845" s="346"/>
      <c r="AR845" s="346"/>
      <c r="AS845" s="346"/>
      <c r="AT845" s="346"/>
      <c r="AU845" s="346"/>
      <c r="AV845" s="346"/>
      <c r="AW845" s="346"/>
      <c r="AX845" s="346"/>
      <c r="AY845" s="346"/>
      <c r="AZ845" s="346"/>
      <c r="BA845" s="346"/>
      <c r="BB845" s="346"/>
      <c r="BC845" s="346"/>
      <c r="BD845" s="346"/>
      <c r="BE845" s="346"/>
      <c r="BF845" s="346"/>
      <c r="BG845" s="346"/>
      <c r="BH845" s="346"/>
      <c r="BI845" s="346"/>
      <c r="BJ845" s="346"/>
      <c r="BK845" s="346"/>
      <c r="BL845" s="346"/>
      <c r="BM845" s="346"/>
      <c r="BN845" s="346"/>
      <c r="BO845" s="346"/>
      <c r="BP845" s="346"/>
      <c r="BQ845" s="346"/>
    </row>
    <row r="846" ht="15.75" customHeight="1">
      <c r="A846" s="346"/>
      <c r="B846" s="346"/>
      <c r="C846" s="346"/>
      <c r="D846" s="346"/>
      <c r="E846" s="346"/>
      <c r="F846" s="346"/>
      <c r="G846" s="346"/>
      <c r="H846" s="346"/>
      <c r="I846" s="346"/>
      <c r="J846" s="346"/>
      <c r="K846" s="346"/>
      <c r="L846" s="346"/>
      <c r="M846" s="346"/>
      <c r="N846" s="346"/>
      <c r="O846" s="346"/>
      <c r="P846" s="346"/>
      <c r="Q846" s="346"/>
      <c r="R846" s="346"/>
      <c r="S846" s="346"/>
      <c r="T846" s="346"/>
      <c r="U846" s="346"/>
      <c r="V846" s="346"/>
      <c r="W846" s="346"/>
      <c r="X846" s="346"/>
      <c r="Y846" s="346"/>
      <c r="Z846" s="346"/>
      <c r="AA846" s="346"/>
      <c r="AB846" s="346"/>
      <c r="AC846" s="346"/>
      <c r="AD846" s="346"/>
      <c r="AE846" s="346"/>
      <c r="AF846" s="346"/>
      <c r="AG846" s="346"/>
      <c r="AH846" s="346"/>
      <c r="AI846" s="346"/>
      <c r="AJ846" s="346"/>
      <c r="AK846" s="346"/>
      <c r="AL846" s="346"/>
      <c r="AM846" s="346"/>
      <c r="AN846" s="346"/>
      <c r="AO846" s="346"/>
      <c r="AP846" s="346"/>
      <c r="AQ846" s="346"/>
      <c r="AR846" s="346"/>
      <c r="AS846" s="346"/>
      <c r="AT846" s="346"/>
      <c r="AU846" s="346"/>
      <c r="AV846" s="346"/>
      <c r="AW846" s="346"/>
      <c r="AX846" s="346"/>
      <c r="AY846" s="346"/>
      <c r="AZ846" s="346"/>
      <c r="BA846" s="346"/>
      <c r="BB846" s="346"/>
      <c r="BC846" s="346"/>
      <c r="BD846" s="346"/>
      <c r="BE846" s="346"/>
      <c r="BF846" s="346"/>
      <c r="BG846" s="346"/>
      <c r="BH846" s="346"/>
      <c r="BI846" s="346"/>
      <c r="BJ846" s="346"/>
      <c r="BK846" s="346"/>
      <c r="BL846" s="346"/>
      <c r="BM846" s="346"/>
      <c r="BN846" s="346"/>
      <c r="BO846" s="346"/>
      <c r="BP846" s="346"/>
      <c r="BQ846" s="346"/>
    </row>
    <row r="847" ht="15.75" customHeight="1">
      <c r="A847" s="346"/>
      <c r="B847" s="346"/>
      <c r="C847" s="346"/>
      <c r="D847" s="346"/>
      <c r="E847" s="346"/>
      <c r="F847" s="346"/>
      <c r="G847" s="346"/>
      <c r="H847" s="346"/>
      <c r="I847" s="346"/>
      <c r="J847" s="346"/>
      <c r="K847" s="346"/>
      <c r="L847" s="346"/>
      <c r="M847" s="346"/>
      <c r="N847" s="346"/>
      <c r="O847" s="346"/>
      <c r="P847" s="346"/>
      <c r="Q847" s="346"/>
      <c r="R847" s="346"/>
      <c r="S847" s="346"/>
      <c r="T847" s="346"/>
      <c r="U847" s="346"/>
      <c r="V847" s="346"/>
      <c r="W847" s="346"/>
      <c r="X847" s="346"/>
      <c r="Y847" s="346"/>
      <c r="Z847" s="346"/>
      <c r="AA847" s="346"/>
      <c r="AB847" s="346"/>
      <c r="AC847" s="346"/>
      <c r="AD847" s="346"/>
      <c r="AE847" s="346"/>
      <c r="AF847" s="346"/>
      <c r="AG847" s="346"/>
      <c r="AH847" s="346"/>
      <c r="AI847" s="346"/>
      <c r="AJ847" s="346"/>
      <c r="AK847" s="346"/>
      <c r="AL847" s="346"/>
      <c r="AM847" s="346"/>
      <c r="AN847" s="346"/>
      <c r="AO847" s="346"/>
      <c r="AP847" s="346"/>
      <c r="AQ847" s="346"/>
      <c r="AR847" s="346"/>
      <c r="AS847" s="346"/>
      <c r="AT847" s="346"/>
      <c r="AU847" s="346"/>
      <c r="AV847" s="346"/>
      <c r="AW847" s="346"/>
      <c r="AX847" s="346"/>
      <c r="AY847" s="346"/>
      <c r="AZ847" s="346"/>
      <c r="BA847" s="346"/>
      <c r="BB847" s="346"/>
      <c r="BC847" s="346"/>
      <c r="BD847" s="346"/>
      <c r="BE847" s="346"/>
      <c r="BF847" s="346"/>
      <c r="BG847" s="346"/>
      <c r="BH847" s="346"/>
      <c r="BI847" s="346"/>
      <c r="BJ847" s="346"/>
      <c r="BK847" s="346"/>
      <c r="BL847" s="346"/>
      <c r="BM847" s="346"/>
      <c r="BN847" s="346"/>
      <c r="BO847" s="346"/>
      <c r="BP847" s="346"/>
      <c r="BQ847" s="346"/>
    </row>
    <row r="848" ht="15.75" customHeight="1">
      <c r="A848" s="346"/>
      <c r="B848" s="346"/>
      <c r="C848" s="346"/>
      <c r="D848" s="346"/>
      <c r="E848" s="346"/>
      <c r="F848" s="346"/>
      <c r="G848" s="346"/>
      <c r="H848" s="346"/>
      <c r="I848" s="346"/>
      <c r="J848" s="346"/>
      <c r="K848" s="346"/>
      <c r="L848" s="346"/>
      <c r="M848" s="346"/>
      <c r="N848" s="346"/>
      <c r="O848" s="346"/>
      <c r="P848" s="346"/>
      <c r="Q848" s="346"/>
      <c r="R848" s="346"/>
      <c r="S848" s="346"/>
      <c r="T848" s="346"/>
      <c r="U848" s="346"/>
      <c r="V848" s="346"/>
      <c r="W848" s="346"/>
      <c r="X848" s="346"/>
      <c r="Y848" s="346"/>
      <c r="Z848" s="346"/>
      <c r="AA848" s="346"/>
      <c r="AB848" s="346"/>
      <c r="AC848" s="346"/>
      <c r="AD848" s="346"/>
      <c r="AE848" s="346"/>
      <c r="AF848" s="346"/>
      <c r="AG848" s="346"/>
      <c r="AH848" s="346"/>
      <c r="AI848" s="346"/>
      <c r="AJ848" s="346"/>
      <c r="AK848" s="346"/>
      <c r="AL848" s="346"/>
      <c r="AM848" s="346"/>
      <c r="AN848" s="346"/>
      <c r="AO848" s="346"/>
      <c r="AP848" s="346"/>
      <c r="AQ848" s="346"/>
      <c r="AR848" s="346"/>
      <c r="AS848" s="346"/>
      <c r="AT848" s="346"/>
      <c r="AU848" s="346"/>
      <c r="AV848" s="346"/>
      <c r="AW848" s="346"/>
      <c r="AX848" s="346"/>
      <c r="AY848" s="346"/>
      <c r="AZ848" s="346"/>
      <c r="BA848" s="346"/>
      <c r="BB848" s="346"/>
      <c r="BC848" s="346"/>
      <c r="BD848" s="346"/>
      <c r="BE848" s="346"/>
      <c r="BF848" s="346"/>
      <c r="BG848" s="346"/>
      <c r="BH848" s="346"/>
      <c r="BI848" s="346"/>
      <c r="BJ848" s="346"/>
      <c r="BK848" s="346"/>
      <c r="BL848" s="346"/>
      <c r="BM848" s="346"/>
      <c r="BN848" s="346"/>
      <c r="BO848" s="346"/>
      <c r="BP848" s="346"/>
      <c r="BQ848" s="346"/>
    </row>
    <row r="849" ht="15.75" customHeight="1">
      <c r="A849" s="346"/>
      <c r="B849" s="346"/>
      <c r="C849" s="346"/>
      <c r="D849" s="346"/>
      <c r="E849" s="346"/>
      <c r="F849" s="346"/>
      <c r="G849" s="346"/>
      <c r="H849" s="346"/>
      <c r="I849" s="346"/>
      <c r="J849" s="346"/>
      <c r="K849" s="346"/>
      <c r="L849" s="346"/>
      <c r="M849" s="346"/>
      <c r="N849" s="346"/>
      <c r="O849" s="346"/>
      <c r="P849" s="346"/>
      <c r="Q849" s="346"/>
      <c r="R849" s="346"/>
      <c r="S849" s="346"/>
      <c r="T849" s="346"/>
      <c r="U849" s="346"/>
      <c r="V849" s="346"/>
      <c r="W849" s="346"/>
      <c r="X849" s="346"/>
      <c r="Y849" s="346"/>
      <c r="Z849" s="346"/>
      <c r="AA849" s="346"/>
      <c r="AB849" s="346"/>
      <c r="AC849" s="346"/>
      <c r="AD849" s="346"/>
      <c r="AE849" s="346"/>
      <c r="AF849" s="346"/>
      <c r="AG849" s="346"/>
      <c r="AH849" s="346"/>
      <c r="AI849" s="346"/>
      <c r="AJ849" s="346"/>
      <c r="AK849" s="346"/>
      <c r="AL849" s="346"/>
      <c r="AM849" s="346"/>
      <c r="AN849" s="346"/>
      <c r="AO849" s="346"/>
      <c r="AP849" s="346"/>
      <c r="AQ849" s="346"/>
      <c r="AR849" s="346"/>
      <c r="AS849" s="346"/>
      <c r="AT849" s="346"/>
      <c r="AU849" s="346"/>
      <c r="AV849" s="346"/>
      <c r="AW849" s="346"/>
      <c r="AX849" s="346"/>
      <c r="AY849" s="346"/>
      <c r="AZ849" s="346"/>
      <c r="BA849" s="346"/>
      <c r="BB849" s="346"/>
      <c r="BC849" s="346"/>
      <c r="BD849" s="346"/>
      <c r="BE849" s="346"/>
      <c r="BF849" s="346"/>
      <c r="BG849" s="346"/>
      <c r="BH849" s="346"/>
      <c r="BI849" s="346"/>
      <c r="BJ849" s="346"/>
      <c r="BK849" s="346"/>
      <c r="BL849" s="346"/>
      <c r="BM849" s="346"/>
      <c r="BN849" s="346"/>
      <c r="BO849" s="346"/>
      <c r="BP849" s="346"/>
      <c r="BQ849" s="346"/>
    </row>
    <row r="850" ht="15.75" customHeight="1">
      <c r="A850" s="346"/>
      <c r="B850" s="346"/>
      <c r="C850" s="346"/>
      <c r="D850" s="346"/>
      <c r="E850" s="346"/>
      <c r="F850" s="346"/>
      <c r="G850" s="346"/>
      <c r="H850" s="346"/>
      <c r="I850" s="346"/>
      <c r="J850" s="346"/>
      <c r="K850" s="346"/>
      <c r="L850" s="346"/>
      <c r="M850" s="346"/>
      <c r="N850" s="346"/>
      <c r="O850" s="346"/>
      <c r="P850" s="346"/>
      <c r="Q850" s="346"/>
      <c r="R850" s="346"/>
      <c r="S850" s="346"/>
      <c r="T850" s="346"/>
      <c r="U850" s="346"/>
      <c r="V850" s="346"/>
      <c r="W850" s="346"/>
      <c r="X850" s="346"/>
      <c r="Y850" s="346"/>
      <c r="Z850" s="346"/>
      <c r="AA850" s="346"/>
      <c r="AB850" s="346"/>
      <c r="AC850" s="346"/>
      <c r="AD850" s="346"/>
      <c r="AE850" s="346"/>
      <c r="AF850" s="346"/>
      <c r="AG850" s="346"/>
      <c r="AH850" s="346"/>
      <c r="AI850" s="346"/>
      <c r="AJ850" s="346"/>
      <c r="AK850" s="346"/>
      <c r="AL850" s="346"/>
      <c r="AM850" s="346"/>
      <c r="AN850" s="346"/>
      <c r="AO850" s="346"/>
      <c r="AP850" s="346"/>
      <c r="AQ850" s="346"/>
      <c r="AR850" s="346"/>
      <c r="AS850" s="346"/>
      <c r="AT850" s="346"/>
      <c r="AU850" s="346"/>
      <c r="AV850" s="346"/>
      <c r="AW850" s="346"/>
      <c r="AX850" s="346"/>
      <c r="AY850" s="346"/>
      <c r="AZ850" s="346"/>
      <c r="BA850" s="346"/>
      <c r="BB850" s="346"/>
      <c r="BC850" s="346"/>
      <c r="BD850" s="346"/>
      <c r="BE850" s="346"/>
      <c r="BF850" s="346"/>
      <c r="BG850" s="346"/>
      <c r="BH850" s="346"/>
      <c r="BI850" s="346"/>
      <c r="BJ850" s="346"/>
      <c r="BK850" s="346"/>
      <c r="BL850" s="346"/>
      <c r="BM850" s="346"/>
      <c r="BN850" s="346"/>
      <c r="BO850" s="346"/>
      <c r="BP850" s="346"/>
      <c r="BQ850" s="346"/>
    </row>
    <row r="851" ht="15.75" customHeight="1">
      <c r="A851" s="346"/>
      <c r="B851" s="346"/>
      <c r="C851" s="346"/>
      <c r="D851" s="346"/>
      <c r="E851" s="346"/>
      <c r="F851" s="346"/>
      <c r="G851" s="346"/>
      <c r="H851" s="346"/>
      <c r="I851" s="346"/>
      <c r="J851" s="346"/>
      <c r="K851" s="346"/>
      <c r="L851" s="346"/>
      <c r="M851" s="346"/>
      <c r="N851" s="346"/>
      <c r="O851" s="346"/>
      <c r="P851" s="346"/>
      <c r="Q851" s="346"/>
      <c r="R851" s="346"/>
      <c r="S851" s="346"/>
      <c r="T851" s="346"/>
      <c r="U851" s="346"/>
      <c r="V851" s="346"/>
      <c r="W851" s="346"/>
      <c r="X851" s="346"/>
      <c r="Y851" s="346"/>
      <c r="Z851" s="346"/>
      <c r="AA851" s="346"/>
      <c r="AB851" s="346"/>
      <c r="AC851" s="346"/>
      <c r="AD851" s="346"/>
      <c r="AE851" s="346"/>
      <c r="AF851" s="346"/>
      <c r="AG851" s="346"/>
      <c r="AH851" s="346"/>
      <c r="AI851" s="346"/>
      <c r="AJ851" s="346"/>
      <c r="AK851" s="346"/>
      <c r="AL851" s="346"/>
      <c r="AM851" s="346"/>
      <c r="AN851" s="346"/>
      <c r="AO851" s="346"/>
      <c r="AP851" s="346"/>
      <c r="AQ851" s="346"/>
      <c r="AR851" s="346"/>
      <c r="AS851" s="346"/>
      <c r="AT851" s="346"/>
      <c r="AU851" s="346"/>
      <c r="AV851" s="346"/>
      <c r="AW851" s="346"/>
      <c r="AX851" s="346"/>
      <c r="AY851" s="346"/>
      <c r="AZ851" s="346"/>
      <c r="BA851" s="346"/>
      <c r="BB851" s="346"/>
      <c r="BC851" s="346"/>
      <c r="BD851" s="346"/>
      <c r="BE851" s="346"/>
      <c r="BF851" s="346"/>
      <c r="BG851" s="346"/>
      <c r="BH851" s="346"/>
      <c r="BI851" s="346"/>
      <c r="BJ851" s="346"/>
      <c r="BK851" s="346"/>
      <c r="BL851" s="346"/>
      <c r="BM851" s="346"/>
      <c r="BN851" s="346"/>
      <c r="BO851" s="346"/>
      <c r="BP851" s="346"/>
      <c r="BQ851" s="346"/>
    </row>
    <row r="852" ht="15.75" customHeight="1">
      <c r="A852" s="346"/>
      <c r="B852" s="346"/>
      <c r="C852" s="346"/>
      <c r="D852" s="346"/>
      <c r="E852" s="346"/>
      <c r="F852" s="346"/>
      <c r="G852" s="346"/>
      <c r="H852" s="346"/>
      <c r="I852" s="346"/>
      <c r="J852" s="346"/>
      <c r="K852" s="346"/>
      <c r="L852" s="346"/>
      <c r="M852" s="346"/>
      <c r="N852" s="346"/>
      <c r="O852" s="346"/>
      <c r="P852" s="346"/>
      <c r="Q852" s="346"/>
      <c r="R852" s="346"/>
      <c r="S852" s="346"/>
      <c r="T852" s="346"/>
      <c r="U852" s="346"/>
      <c r="V852" s="346"/>
      <c r="W852" s="346"/>
      <c r="X852" s="346"/>
      <c r="Y852" s="346"/>
      <c r="Z852" s="346"/>
      <c r="AA852" s="346"/>
      <c r="AB852" s="346"/>
      <c r="AC852" s="346"/>
      <c r="AD852" s="346"/>
      <c r="AE852" s="346"/>
      <c r="AF852" s="346"/>
      <c r="AG852" s="346"/>
      <c r="AH852" s="346"/>
      <c r="AI852" s="346"/>
      <c r="AJ852" s="346"/>
      <c r="AK852" s="346"/>
      <c r="AL852" s="346"/>
      <c r="AM852" s="346"/>
      <c r="AN852" s="346"/>
      <c r="AO852" s="346"/>
      <c r="AP852" s="346"/>
      <c r="AQ852" s="346"/>
      <c r="AR852" s="346"/>
      <c r="AS852" s="346"/>
      <c r="AT852" s="346"/>
      <c r="AU852" s="346"/>
      <c r="AV852" s="346"/>
      <c r="AW852" s="346"/>
      <c r="AX852" s="346"/>
      <c r="AY852" s="346"/>
      <c r="AZ852" s="346"/>
      <c r="BA852" s="346"/>
      <c r="BB852" s="346"/>
      <c r="BC852" s="346"/>
      <c r="BD852" s="346"/>
      <c r="BE852" s="346"/>
      <c r="BF852" s="346"/>
      <c r="BG852" s="346"/>
      <c r="BH852" s="346"/>
      <c r="BI852" s="346"/>
      <c r="BJ852" s="346"/>
      <c r="BK852" s="346"/>
      <c r="BL852" s="346"/>
      <c r="BM852" s="346"/>
      <c r="BN852" s="346"/>
      <c r="BO852" s="346"/>
      <c r="BP852" s="346"/>
      <c r="BQ852" s="346"/>
    </row>
    <row r="853" ht="15.75" customHeight="1">
      <c r="A853" s="346"/>
      <c r="B853" s="34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c r="Y853" s="346"/>
      <c r="Z853" s="346"/>
      <c r="AA853" s="346"/>
      <c r="AB853" s="346"/>
      <c r="AC853" s="346"/>
      <c r="AD853" s="346"/>
      <c r="AE853" s="346"/>
      <c r="AF853" s="346"/>
      <c r="AG853" s="346"/>
      <c r="AH853" s="346"/>
      <c r="AI853" s="346"/>
      <c r="AJ853" s="346"/>
      <c r="AK853" s="346"/>
      <c r="AL853" s="346"/>
      <c r="AM853" s="346"/>
      <c r="AN853" s="346"/>
      <c r="AO853" s="346"/>
      <c r="AP853" s="346"/>
      <c r="AQ853" s="346"/>
      <c r="AR853" s="346"/>
      <c r="AS853" s="346"/>
      <c r="AT853" s="346"/>
      <c r="AU853" s="346"/>
      <c r="AV853" s="346"/>
      <c r="AW853" s="346"/>
      <c r="AX853" s="346"/>
      <c r="AY853" s="346"/>
      <c r="AZ853" s="346"/>
      <c r="BA853" s="346"/>
      <c r="BB853" s="346"/>
      <c r="BC853" s="346"/>
      <c r="BD853" s="346"/>
      <c r="BE853" s="346"/>
      <c r="BF853" s="346"/>
      <c r="BG853" s="346"/>
      <c r="BH853" s="346"/>
      <c r="BI853" s="346"/>
      <c r="BJ853" s="346"/>
      <c r="BK853" s="346"/>
      <c r="BL853" s="346"/>
      <c r="BM853" s="346"/>
      <c r="BN853" s="346"/>
      <c r="BO853" s="346"/>
      <c r="BP853" s="346"/>
      <c r="BQ853" s="346"/>
    </row>
    <row r="854" ht="15.75" customHeight="1">
      <c r="A854" s="346"/>
      <c r="B854" s="346"/>
      <c r="C854" s="346"/>
      <c r="D854" s="346"/>
      <c r="E854" s="346"/>
      <c r="F854" s="346"/>
      <c r="G854" s="346"/>
      <c r="H854" s="346"/>
      <c r="I854" s="346"/>
      <c r="J854" s="346"/>
      <c r="K854" s="346"/>
      <c r="L854" s="346"/>
      <c r="M854" s="346"/>
      <c r="N854" s="346"/>
      <c r="O854" s="346"/>
      <c r="P854" s="346"/>
      <c r="Q854" s="346"/>
      <c r="R854" s="346"/>
      <c r="S854" s="346"/>
      <c r="T854" s="346"/>
      <c r="U854" s="346"/>
      <c r="V854" s="346"/>
      <c r="W854" s="346"/>
      <c r="X854" s="346"/>
      <c r="Y854" s="346"/>
      <c r="Z854" s="346"/>
      <c r="AA854" s="346"/>
      <c r="AB854" s="346"/>
      <c r="AC854" s="346"/>
      <c r="AD854" s="346"/>
      <c r="AE854" s="346"/>
      <c r="AF854" s="346"/>
      <c r="AG854" s="346"/>
      <c r="AH854" s="346"/>
      <c r="AI854" s="346"/>
      <c r="AJ854" s="346"/>
      <c r="AK854" s="346"/>
      <c r="AL854" s="346"/>
      <c r="AM854" s="346"/>
      <c r="AN854" s="346"/>
      <c r="AO854" s="346"/>
      <c r="AP854" s="346"/>
      <c r="AQ854" s="346"/>
      <c r="AR854" s="346"/>
      <c r="AS854" s="346"/>
      <c r="AT854" s="346"/>
      <c r="AU854" s="346"/>
      <c r="AV854" s="346"/>
      <c r="AW854" s="346"/>
      <c r="AX854" s="346"/>
      <c r="AY854" s="346"/>
      <c r="AZ854" s="346"/>
      <c r="BA854" s="346"/>
      <c r="BB854" s="346"/>
      <c r="BC854" s="346"/>
      <c r="BD854" s="346"/>
      <c r="BE854" s="346"/>
      <c r="BF854" s="346"/>
      <c r="BG854" s="346"/>
      <c r="BH854" s="346"/>
      <c r="BI854" s="346"/>
      <c r="BJ854" s="346"/>
      <c r="BK854" s="346"/>
      <c r="BL854" s="346"/>
      <c r="BM854" s="346"/>
      <c r="BN854" s="346"/>
      <c r="BO854" s="346"/>
      <c r="BP854" s="346"/>
      <c r="BQ854" s="346"/>
    </row>
    <row r="855" ht="15.75" customHeight="1">
      <c r="A855" s="346"/>
      <c r="B855" s="346"/>
      <c r="C855" s="346"/>
      <c r="D855" s="346"/>
      <c r="E855" s="346"/>
      <c r="F855" s="346"/>
      <c r="G855" s="346"/>
      <c r="H855" s="346"/>
      <c r="I855" s="346"/>
      <c r="J855" s="346"/>
      <c r="K855" s="346"/>
      <c r="L855" s="346"/>
      <c r="M855" s="346"/>
      <c r="N855" s="346"/>
      <c r="O855" s="346"/>
      <c r="P855" s="346"/>
      <c r="Q855" s="346"/>
      <c r="R855" s="346"/>
      <c r="S855" s="346"/>
      <c r="T855" s="346"/>
      <c r="U855" s="346"/>
      <c r="V855" s="346"/>
      <c r="W855" s="346"/>
      <c r="X855" s="346"/>
      <c r="Y855" s="346"/>
      <c r="Z855" s="346"/>
      <c r="AA855" s="346"/>
      <c r="AB855" s="346"/>
      <c r="AC855" s="346"/>
      <c r="AD855" s="346"/>
      <c r="AE855" s="346"/>
      <c r="AF855" s="346"/>
      <c r="AG855" s="346"/>
      <c r="AH855" s="346"/>
      <c r="AI855" s="346"/>
      <c r="AJ855" s="346"/>
      <c r="AK855" s="346"/>
      <c r="AL855" s="346"/>
      <c r="AM855" s="346"/>
      <c r="AN855" s="346"/>
      <c r="AO855" s="346"/>
      <c r="AP855" s="346"/>
      <c r="AQ855" s="346"/>
      <c r="AR855" s="346"/>
      <c r="AS855" s="346"/>
      <c r="AT855" s="346"/>
      <c r="AU855" s="346"/>
      <c r="AV855" s="346"/>
      <c r="AW855" s="346"/>
      <c r="AX855" s="346"/>
      <c r="AY855" s="346"/>
      <c r="AZ855" s="346"/>
      <c r="BA855" s="346"/>
      <c r="BB855" s="346"/>
      <c r="BC855" s="346"/>
      <c r="BD855" s="346"/>
      <c r="BE855" s="346"/>
      <c r="BF855" s="346"/>
      <c r="BG855" s="346"/>
      <c r="BH855" s="346"/>
      <c r="BI855" s="346"/>
      <c r="BJ855" s="346"/>
      <c r="BK855" s="346"/>
      <c r="BL855" s="346"/>
      <c r="BM855" s="346"/>
      <c r="BN855" s="346"/>
      <c r="BO855" s="346"/>
      <c r="BP855" s="346"/>
      <c r="BQ855" s="346"/>
    </row>
    <row r="856" ht="15.75" customHeight="1">
      <c r="A856" s="346"/>
      <c r="B856" s="346"/>
      <c r="C856" s="346"/>
      <c r="D856" s="346"/>
      <c r="E856" s="346"/>
      <c r="F856" s="346"/>
      <c r="G856" s="346"/>
      <c r="H856" s="346"/>
      <c r="I856" s="346"/>
      <c r="J856" s="346"/>
      <c r="K856" s="346"/>
      <c r="L856" s="346"/>
      <c r="M856" s="346"/>
      <c r="N856" s="346"/>
      <c r="O856" s="346"/>
      <c r="P856" s="346"/>
      <c r="Q856" s="346"/>
      <c r="R856" s="346"/>
      <c r="S856" s="346"/>
      <c r="T856" s="346"/>
      <c r="U856" s="346"/>
      <c r="V856" s="346"/>
      <c r="W856" s="346"/>
      <c r="X856" s="346"/>
      <c r="Y856" s="346"/>
      <c r="Z856" s="346"/>
      <c r="AA856" s="346"/>
      <c r="AB856" s="346"/>
      <c r="AC856" s="346"/>
      <c r="AD856" s="346"/>
      <c r="AE856" s="346"/>
      <c r="AF856" s="346"/>
      <c r="AG856" s="346"/>
      <c r="AH856" s="346"/>
      <c r="AI856" s="346"/>
      <c r="AJ856" s="346"/>
      <c r="AK856" s="346"/>
      <c r="AL856" s="346"/>
      <c r="AM856" s="346"/>
      <c r="AN856" s="346"/>
      <c r="AO856" s="346"/>
      <c r="AP856" s="346"/>
      <c r="AQ856" s="346"/>
      <c r="AR856" s="346"/>
      <c r="AS856" s="346"/>
      <c r="AT856" s="346"/>
      <c r="AU856" s="346"/>
      <c r="AV856" s="346"/>
      <c r="AW856" s="346"/>
      <c r="AX856" s="346"/>
      <c r="AY856" s="346"/>
      <c r="AZ856" s="346"/>
      <c r="BA856" s="346"/>
      <c r="BB856" s="346"/>
      <c r="BC856" s="346"/>
      <c r="BD856" s="346"/>
      <c r="BE856" s="346"/>
      <c r="BF856" s="346"/>
      <c r="BG856" s="346"/>
      <c r="BH856" s="346"/>
      <c r="BI856" s="346"/>
      <c r="BJ856" s="346"/>
      <c r="BK856" s="346"/>
      <c r="BL856" s="346"/>
      <c r="BM856" s="346"/>
      <c r="BN856" s="346"/>
      <c r="BO856" s="346"/>
      <c r="BP856" s="346"/>
      <c r="BQ856" s="346"/>
    </row>
    <row r="857" ht="15.75" customHeight="1">
      <c r="A857" s="346"/>
      <c r="B857" s="346"/>
      <c r="C857" s="346"/>
      <c r="D857" s="346"/>
      <c r="E857" s="346"/>
      <c r="F857" s="346"/>
      <c r="G857" s="346"/>
      <c r="H857" s="346"/>
      <c r="I857" s="346"/>
      <c r="J857" s="346"/>
      <c r="K857" s="346"/>
      <c r="L857" s="346"/>
      <c r="M857" s="346"/>
      <c r="N857" s="346"/>
      <c r="O857" s="346"/>
      <c r="P857" s="346"/>
      <c r="Q857" s="346"/>
      <c r="R857" s="346"/>
      <c r="S857" s="346"/>
      <c r="T857" s="346"/>
      <c r="U857" s="346"/>
      <c r="V857" s="346"/>
      <c r="W857" s="346"/>
      <c r="X857" s="346"/>
      <c r="Y857" s="346"/>
      <c r="Z857" s="346"/>
      <c r="AA857" s="346"/>
      <c r="AB857" s="346"/>
      <c r="AC857" s="346"/>
      <c r="AD857" s="346"/>
      <c r="AE857" s="346"/>
      <c r="AF857" s="346"/>
      <c r="AG857" s="346"/>
      <c r="AH857" s="346"/>
      <c r="AI857" s="346"/>
      <c r="AJ857" s="346"/>
      <c r="AK857" s="346"/>
      <c r="AL857" s="346"/>
      <c r="AM857" s="346"/>
      <c r="AN857" s="346"/>
      <c r="AO857" s="346"/>
      <c r="AP857" s="346"/>
      <c r="AQ857" s="346"/>
      <c r="AR857" s="346"/>
      <c r="AS857" s="346"/>
      <c r="AT857" s="346"/>
      <c r="AU857" s="346"/>
      <c r="AV857" s="346"/>
      <c r="AW857" s="346"/>
      <c r="AX857" s="346"/>
      <c r="AY857" s="346"/>
      <c r="AZ857" s="346"/>
      <c r="BA857" s="346"/>
      <c r="BB857" s="346"/>
      <c r="BC857" s="346"/>
      <c r="BD857" s="346"/>
      <c r="BE857" s="346"/>
      <c r="BF857" s="346"/>
      <c r="BG857" s="346"/>
      <c r="BH857" s="346"/>
      <c r="BI857" s="346"/>
      <c r="BJ857" s="346"/>
      <c r="BK857" s="346"/>
      <c r="BL857" s="346"/>
      <c r="BM857" s="346"/>
      <c r="BN857" s="346"/>
      <c r="BO857" s="346"/>
      <c r="BP857" s="346"/>
      <c r="BQ857" s="346"/>
    </row>
    <row r="858" ht="15.75" customHeight="1">
      <c r="A858" s="346"/>
      <c r="B858" s="34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c r="AA858" s="346"/>
      <c r="AB858" s="346"/>
      <c r="AC858" s="346"/>
      <c r="AD858" s="346"/>
      <c r="AE858" s="346"/>
      <c r="AF858" s="346"/>
      <c r="AG858" s="346"/>
      <c r="AH858" s="346"/>
      <c r="AI858" s="346"/>
      <c r="AJ858" s="346"/>
      <c r="AK858" s="346"/>
      <c r="AL858" s="346"/>
      <c r="AM858" s="346"/>
      <c r="AN858" s="346"/>
      <c r="AO858" s="346"/>
      <c r="AP858" s="346"/>
      <c r="AQ858" s="346"/>
      <c r="AR858" s="346"/>
      <c r="AS858" s="346"/>
      <c r="AT858" s="346"/>
      <c r="AU858" s="346"/>
      <c r="AV858" s="346"/>
      <c r="AW858" s="346"/>
      <c r="AX858" s="346"/>
      <c r="AY858" s="346"/>
      <c r="AZ858" s="346"/>
      <c r="BA858" s="346"/>
      <c r="BB858" s="346"/>
      <c r="BC858" s="346"/>
      <c r="BD858" s="346"/>
      <c r="BE858" s="346"/>
      <c r="BF858" s="346"/>
      <c r="BG858" s="346"/>
      <c r="BH858" s="346"/>
      <c r="BI858" s="346"/>
      <c r="BJ858" s="346"/>
      <c r="BK858" s="346"/>
      <c r="BL858" s="346"/>
      <c r="BM858" s="346"/>
      <c r="BN858" s="346"/>
      <c r="BO858" s="346"/>
      <c r="BP858" s="346"/>
      <c r="BQ858" s="346"/>
    </row>
    <row r="859" ht="15.75" customHeight="1">
      <c r="A859" s="346"/>
      <c r="B859" s="346"/>
      <c r="C859" s="346"/>
      <c r="D859" s="346"/>
      <c r="E859" s="346"/>
      <c r="F859" s="346"/>
      <c r="G859" s="346"/>
      <c r="H859" s="346"/>
      <c r="I859" s="346"/>
      <c r="J859" s="346"/>
      <c r="K859" s="346"/>
      <c r="L859" s="346"/>
      <c r="M859" s="346"/>
      <c r="N859" s="346"/>
      <c r="O859" s="346"/>
      <c r="P859" s="346"/>
      <c r="Q859" s="346"/>
      <c r="R859" s="346"/>
      <c r="S859" s="346"/>
      <c r="T859" s="346"/>
      <c r="U859" s="346"/>
      <c r="V859" s="346"/>
      <c r="W859" s="346"/>
      <c r="X859" s="346"/>
      <c r="Y859" s="346"/>
      <c r="Z859" s="346"/>
      <c r="AA859" s="346"/>
      <c r="AB859" s="346"/>
      <c r="AC859" s="346"/>
      <c r="AD859" s="346"/>
      <c r="AE859" s="346"/>
      <c r="AF859" s="346"/>
      <c r="AG859" s="346"/>
      <c r="AH859" s="346"/>
      <c r="AI859" s="346"/>
      <c r="AJ859" s="346"/>
      <c r="AK859" s="346"/>
      <c r="AL859" s="346"/>
      <c r="AM859" s="346"/>
      <c r="AN859" s="346"/>
      <c r="AO859" s="346"/>
      <c r="AP859" s="346"/>
      <c r="AQ859" s="346"/>
      <c r="AR859" s="346"/>
      <c r="AS859" s="346"/>
      <c r="AT859" s="346"/>
      <c r="AU859" s="346"/>
      <c r="AV859" s="346"/>
      <c r="AW859" s="346"/>
      <c r="AX859" s="346"/>
      <c r="AY859" s="346"/>
      <c r="AZ859" s="346"/>
      <c r="BA859" s="346"/>
      <c r="BB859" s="346"/>
      <c r="BC859" s="346"/>
      <c r="BD859" s="346"/>
      <c r="BE859" s="346"/>
      <c r="BF859" s="346"/>
      <c r="BG859" s="346"/>
      <c r="BH859" s="346"/>
      <c r="BI859" s="346"/>
      <c r="BJ859" s="346"/>
      <c r="BK859" s="346"/>
      <c r="BL859" s="346"/>
      <c r="BM859" s="346"/>
      <c r="BN859" s="346"/>
      <c r="BO859" s="346"/>
      <c r="BP859" s="346"/>
      <c r="BQ859" s="346"/>
    </row>
    <row r="860" ht="15.75" customHeight="1">
      <c r="A860" s="346"/>
      <c r="B860" s="346"/>
      <c r="C860" s="346"/>
      <c r="D860" s="346"/>
      <c r="E860" s="346"/>
      <c r="F860" s="346"/>
      <c r="G860" s="346"/>
      <c r="H860" s="346"/>
      <c r="I860" s="346"/>
      <c r="J860" s="346"/>
      <c r="K860" s="346"/>
      <c r="L860" s="346"/>
      <c r="M860" s="346"/>
      <c r="N860" s="346"/>
      <c r="O860" s="346"/>
      <c r="P860" s="346"/>
      <c r="Q860" s="346"/>
      <c r="R860" s="346"/>
      <c r="S860" s="346"/>
      <c r="T860" s="346"/>
      <c r="U860" s="346"/>
      <c r="V860" s="346"/>
      <c r="W860" s="346"/>
      <c r="X860" s="346"/>
      <c r="Y860" s="346"/>
      <c r="Z860" s="346"/>
      <c r="AA860" s="346"/>
      <c r="AB860" s="346"/>
      <c r="AC860" s="346"/>
      <c r="AD860" s="346"/>
      <c r="AE860" s="346"/>
      <c r="AF860" s="346"/>
      <c r="AG860" s="346"/>
      <c r="AH860" s="346"/>
      <c r="AI860" s="346"/>
      <c r="AJ860" s="346"/>
      <c r="AK860" s="346"/>
      <c r="AL860" s="346"/>
      <c r="AM860" s="346"/>
      <c r="AN860" s="346"/>
      <c r="AO860" s="346"/>
      <c r="AP860" s="346"/>
      <c r="AQ860" s="346"/>
      <c r="AR860" s="346"/>
      <c r="AS860" s="346"/>
      <c r="AT860" s="346"/>
      <c r="AU860" s="346"/>
      <c r="AV860" s="346"/>
      <c r="AW860" s="346"/>
      <c r="AX860" s="346"/>
      <c r="AY860" s="346"/>
      <c r="AZ860" s="346"/>
      <c r="BA860" s="346"/>
      <c r="BB860" s="346"/>
      <c r="BC860" s="346"/>
      <c r="BD860" s="346"/>
      <c r="BE860" s="346"/>
      <c r="BF860" s="346"/>
      <c r="BG860" s="346"/>
      <c r="BH860" s="346"/>
      <c r="BI860" s="346"/>
      <c r="BJ860" s="346"/>
      <c r="BK860" s="346"/>
      <c r="BL860" s="346"/>
      <c r="BM860" s="346"/>
      <c r="BN860" s="346"/>
      <c r="BO860" s="346"/>
      <c r="BP860" s="346"/>
      <c r="BQ860" s="346"/>
    </row>
    <row r="861" ht="15.75" customHeight="1">
      <c r="A861" s="346"/>
      <c r="B861" s="346"/>
      <c r="C861" s="346"/>
      <c r="D861" s="346"/>
      <c r="E861" s="346"/>
      <c r="F861" s="346"/>
      <c r="G861" s="346"/>
      <c r="H861" s="346"/>
      <c r="I861" s="346"/>
      <c r="J861" s="346"/>
      <c r="K861" s="346"/>
      <c r="L861" s="346"/>
      <c r="M861" s="346"/>
      <c r="N861" s="346"/>
      <c r="O861" s="346"/>
      <c r="P861" s="346"/>
      <c r="Q861" s="346"/>
      <c r="R861" s="346"/>
      <c r="S861" s="346"/>
      <c r="T861" s="346"/>
      <c r="U861" s="346"/>
      <c r="V861" s="346"/>
      <c r="W861" s="346"/>
      <c r="X861" s="346"/>
      <c r="Y861" s="346"/>
      <c r="Z861" s="346"/>
      <c r="AA861" s="346"/>
      <c r="AB861" s="346"/>
      <c r="AC861" s="346"/>
      <c r="AD861" s="346"/>
      <c r="AE861" s="346"/>
      <c r="AF861" s="346"/>
      <c r="AG861" s="346"/>
      <c r="AH861" s="346"/>
      <c r="AI861" s="346"/>
      <c r="AJ861" s="346"/>
      <c r="AK861" s="346"/>
      <c r="AL861" s="346"/>
      <c r="AM861" s="346"/>
      <c r="AN861" s="346"/>
      <c r="AO861" s="346"/>
      <c r="AP861" s="346"/>
      <c r="AQ861" s="346"/>
      <c r="AR861" s="346"/>
      <c r="AS861" s="346"/>
      <c r="AT861" s="346"/>
      <c r="AU861" s="346"/>
      <c r="AV861" s="346"/>
      <c r="AW861" s="346"/>
      <c r="AX861" s="346"/>
      <c r="AY861" s="346"/>
      <c r="AZ861" s="346"/>
      <c r="BA861" s="346"/>
      <c r="BB861" s="346"/>
      <c r="BC861" s="346"/>
      <c r="BD861" s="346"/>
      <c r="BE861" s="346"/>
      <c r="BF861" s="346"/>
      <c r="BG861" s="346"/>
      <c r="BH861" s="346"/>
      <c r="BI861" s="346"/>
      <c r="BJ861" s="346"/>
      <c r="BK861" s="346"/>
      <c r="BL861" s="346"/>
      <c r="BM861" s="346"/>
      <c r="BN861" s="346"/>
      <c r="BO861" s="346"/>
      <c r="BP861" s="346"/>
      <c r="BQ861" s="346"/>
    </row>
    <row r="862" ht="15.75" customHeight="1">
      <c r="A862" s="346"/>
      <c r="B862" s="346"/>
      <c r="C862" s="346"/>
      <c r="D862" s="346"/>
      <c r="E862" s="346"/>
      <c r="F862" s="346"/>
      <c r="G862" s="346"/>
      <c r="H862" s="346"/>
      <c r="I862" s="346"/>
      <c r="J862" s="346"/>
      <c r="K862" s="346"/>
      <c r="L862" s="346"/>
      <c r="M862" s="346"/>
      <c r="N862" s="346"/>
      <c r="O862" s="346"/>
      <c r="P862" s="346"/>
      <c r="Q862" s="346"/>
      <c r="R862" s="346"/>
      <c r="S862" s="346"/>
      <c r="T862" s="346"/>
      <c r="U862" s="346"/>
      <c r="V862" s="346"/>
      <c r="W862" s="346"/>
      <c r="X862" s="346"/>
      <c r="Y862" s="346"/>
      <c r="Z862" s="346"/>
      <c r="AA862" s="346"/>
      <c r="AB862" s="346"/>
      <c r="AC862" s="346"/>
      <c r="AD862" s="346"/>
      <c r="AE862" s="346"/>
      <c r="AF862" s="346"/>
      <c r="AG862" s="346"/>
      <c r="AH862" s="346"/>
      <c r="AI862" s="346"/>
      <c r="AJ862" s="346"/>
      <c r="AK862" s="346"/>
      <c r="AL862" s="346"/>
      <c r="AM862" s="346"/>
      <c r="AN862" s="346"/>
      <c r="AO862" s="346"/>
      <c r="AP862" s="346"/>
      <c r="AQ862" s="346"/>
      <c r="AR862" s="346"/>
      <c r="AS862" s="346"/>
      <c r="AT862" s="346"/>
      <c r="AU862" s="346"/>
      <c r="AV862" s="346"/>
      <c r="AW862" s="346"/>
      <c r="AX862" s="346"/>
      <c r="AY862" s="346"/>
      <c r="AZ862" s="346"/>
      <c r="BA862" s="346"/>
      <c r="BB862" s="346"/>
      <c r="BC862" s="346"/>
      <c r="BD862" s="346"/>
      <c r="BE862" s="346"/>
      <c r="BF862" s="346"/>
      <c r="BG862" s="346"/>
      <c r="BH862" s="346"/>
      <c r="BI862" s="346"/>
      <c r="BJ862" s="346"/>
      <c r="BK862" s="346"/>
      <c r="BL862" s="346"/>
      <c r="BM862" s="346"/>
      <c r="BN862" s="346"/>
      <c r="BO862" s="346"/>
      <c r="BP862" s="346"/>
      <c r="BQ862" s="346"/>
    </row>
    <row r="863" ht="15.75" customHeight="1">
      <c r="A863" s="346"/>
      <c r="B863" s="346"/>
      <c r="C863" s="346"/>
      <c r="D863" s="346"/>
      <c r="E863" s="346"/>
      <c r="F863" s="346"/>
      <c r="G863" s="346"/>
      <c r="H863" s="346"/>
      <c r="I863" s="346"/>
      <c r="J863" s="346"/>
      <c r="K863" s="346"/>
      <c r="L863" s="346"/>
      <c r="M863" s="346"/>
      <c r="N863" s="346"/>
      <c r="O863" s="346"/>
      <c r="P863" s="346"/>
      <c r="Q863" s="346"/>
      <c r="R863" s="346"/>
      <c r="S863" s="346"/>
      <c r="T863" s="346"/>
      <c r="U863" s="346"/>
      <c r="V863" s="346"/>
      <c r="W863" s="346"/>
      <c r="X863" s="346"/>
      <c r="Y863" s="346"/>
      <c r="Z863" s="346"/>
      <c r="AA863" s="346"/>
      <c r="AB863" s="346"/>
      <c r="AC863" s="346"/>
      <c r="AD863" s="346"/>
      <c r="AE863" s="346"/>
      <c r="AF863" s="346"/>
      <c r="AG863" s="346"/>
      <c r="AH863" s="346"/>
      <c r="AI863" s="346"/>
      <c r="AJ863" s="346"/>
      <c r="AK863" s="346"/>
      <c r="AL863" s="346"/>
      <c r="AM863" s="346"/>
      <c r="AN863" s="346"/>
      <c r="AO863" s="346"/>
      <c r="AP863" s="346"/>
      <c r="AQ863" s="346"/>
      <c r="AR863" s="346"/>
      <c r="AS863" s="346"/>
      <c r="AT863" s="346"/>
      <c r="AU863" s="346"/>
      <c r="AV863" s="346"/>
      <c r="AW863" s="346"/>
      <c r="AX863" s="346"/>
      <c r="AY863" s="346"/>
      <c r="AZ863" s="346"/>
      <c r="BA863" s="346"/>
      <c r="BB863" s="346"/>
      <c r="BC863" s="346"/>
      <c r="BD863" s="346"/>
      <c r="BE863" s="346"/>
      <c r="BF863" s="346"/>
      <c r="BG863" s="346"/>
      <c r="BH863" s="346"/>
      <c r="BI863" s="346"/>
      <c r="BJ863" s="346"/>
      <c r="BK863" s="346"/>
      <c r="BL863" s="346"/>
      <c r="BM863" s="346"/>
      <c r="BN863" s="346"/>
      <c r="BO863" s="346"/>
      <c r="BP863" s="346"/>
      <c r="BQ863" s="346"/>
    </row>
    <row r="864" ht="15.75" customHeight="1">
      <c r="A864" s="346"/>
      <c r="B864" s="346"/>
      <c r="C864" s="346"/>
      <c r="D864" s="346"/>
      <c r="E864" s="346"/>
      <c r="F864" s="346"/>
      <c r="G864" s="346"/>
      <c r="H864" s="346"/>
      <c r="I864" s="346"/>
      <c r="J864" s="346"/>
      <c r="K864" s="346"/>
      <c r="L864" s="346"/>
      <c r="M864" s="346"/>
      <c r="N864" s="346"/>
      <c r="O864" s="346"/>
      <c r="P864" s="346"/>
      <c r="Q864" s="346"/>
      <c r="R864" s="346"/>
      <c r="S864" s="346"/>
      <c r="T864" s="346"/>
      <c r="U864" s="346"/>
      <c r="V864" s="346"/>
      <c r="W864" s="346"/>
      <c r="X864" s="346"/>
      <c r="Y864" s="346"/>
      <c r="Z864" s="346"/>
      <c r="AA864" s="346"/>
      <c r="AB864" s="346"/>
      <c r="AC864" s="346"/>
      <c r="AD864" s="346"/>
      <c r="AE864" s="346"/>
      <c r="AF864" s="346"/>
      <c r="AG864" s="346"/>
      <c r="AH864" s="346"/>
      <c r="AI864" s="346"/>
      <c r="AJ864" s="346"/>
      <c r="AK864" s="346"/>
      <c r="AL864" s="346"/>
      <c r="AM864" s="346"/>
      <c r="AN864" s="346"/>
      <c r="AO864" s="346"/>
      <c r="AP864" s="346"/>
      <c r="AQ864" s="346"/>
      <c r="AR864" s="346"/>
      <c r="AS864" s="346"/>
      <c r="AT864" s="346"/>
      <c r="AU864" s="346"/>
      <c r="AV864" s="346"/>
      <c r="AW864" s="346"/>
      <c r="AX864" s="346"/>
      <c r="AY864" s="346"/>
      <c r="AZ864" s="346"/>
      <c r="BA864" s="346"/>
      <c r="BB864" s="346"/>
      <c r="BC864" s="346"/>
      <c r="BD864" s="346"/>
      <c r="BE864" s="346"/>
      <c r="BF864" s="346"/>
      <c r="BG864" s="346"/>
      <c r="BH864" s="346"/>
      <c r="BI864" s="346"/>
      <c r="BJ864" s="346"/>
      <c r="BK864" s="346"/>
      <c r="BL864" s="346"/>
      <c r="BM864" s="346"/>
      <c r="BN864" s="346"/>
      <c r="BO864" s="346"/>
      <c r="BP864" s="346"/>
      <c r="BQ864" s="346"/>
    </row>
    <row r="865" ht="15.75" customHeight="1">
      <c r="A865" s="346"/>
      <c r="B865" s="346"/>
      <c r="C865" s="346"/>
      <c r="D865" s="346"/>
      <c r="E865" s="346"/>
      <c r="F865" s="346"/>
      <c r="G865" s="346"/>
      <c r="H865" s="346"/>
      <c r="I865" s="346"/>
      <c r="J865" s="346"/>
      <c r="K865" s="346"/>
      <c r="L865" s="346"/>
      <c r="M865" s="346"/>
      <c r="N865" s="346"/>
      <c r="O865" s="346"/>
      <c r="P865" s="346"/>
      <c r="Q865" s="346"/>
      <c r="R865" s="346"/>
      <c r="S865" s="346"/>
      <c r="T865" s="346"/>
      <c r="U865" s="346"/>
      <c r="V865" s="346"/>
      <c r="W865" s="346"/>
      <c r="X865" s="346"/>
      <c r="Y865" s="346"/>
      <c r="Z865" s="346"/>
      <c r="AA865" s="346"/>
      <c r="AB865" s="346"/>
      <c r="AC865" s="346"/>
      <c r="AD865" s="346"/>
      <c r="AE865" s="346"/>
      <c r="AF865" s="346"/>
      <c r="AG865" s="346"/>
      <c r="AH865" s="346"/>
      <c r="AI865" s="346"/>
      <c r="AJ865" s="346"/>
      <c r="AK865" s="346"/>
      <c r="AL865" s="346"/>
      <c r="AM865" s="346"/>
      <c r="AN865" s="346"/>
      <c r="AO865" s="346"/>
      <c r="AP865" s="346"/>
      <c r="AQ865" s="346"/>
      <c r="AR865" s="346"/>
      <c r="AS865" s="346"/>
      <c r="AT865" s="346"/>
      <c r="AU865" s="346"/>
      <c r="AV865" s="346"/>
      <c r="AW865" s="346"/>
      <c r="AX865" s="346"/>
      <c r="AY865" s="346"/>
      <c r="AZ865" s="346"/>
      <c r="BA865" s="346"/>
      <c r="BB865" s="346"/>
      <c r="BC865" s="346"/>
      <c r="BD865" s="346"/>
      <c r="BE865" s="346"/>
      <c r="BF865" s="346"/>
      <c r="BG865" s="346"/>
      <c r="BH865" s="346"/>
      <c r="BI865" s="346"/>
      <c r="BJ865" s="346"/>
      <c r="BK865" s="346"/>
      <c r="BL865" s="346"/>
      <c r="BM865" s="346"/>
      <c r="BN865" s="346"/>
      <c r="BO865" s="346"/>
      <c r="BP865" s="346"/>
      <c r="BQ865" s="346"/>
    </row>
    <row r="866" ht="15.75" customHeight="1">
      <c r="A866" s="346"/>
      <c r="B866" s="346"/>
      <c r="C866" s="346"/>
      <c r="D866" s="346"/>
      <c r="E866" s="346"/>
      <c r="F866" s="346"/>
      <c r="G866" s="346"/>
      <c r="H866" s="346"/>
      <c r="I866" s="346"/>
      <c r="J866" s="346"/>
      <c r="K866" s="346"/>
      <c r="L866" s="346"/>
      <c r="M866" s="346"/>
      <c r="N866" s="346"/>
      <c r="O866" s="346"/>
      <c r="P866" s="346"/>
      <c r="Q866" s="346"/>
      <c r="R866" s="346"/>
      <c r="S866" s="346"/>
      <c r="T866" s="346"/>
      <c r="U866" s="346"/>
      <c r="V866" s="346"/>
      <c r="W866" s="346"/>
      <c r="X866" s="346"/>
      <c r="Y866" s="346"/>
      <c r="Z866" s="346"/>
      <c r="AA866" s="346"/>
      <c r="AB866" s="346"/>
      <c r="AC866" s="346"/>
      <c r="AD866" s="346"/>
      <c r="AE866" s="346"/>
      <c r="AF866" s="346"/>
      <c r="AG866" s="346"/>
      <c r="AH866" s="346"/>
      <c r="AI866" s="346"/>
      <c r="AJ866" s="346"/>
      <c r="AK866" s="346"/>
      <c r="AL866" s="346"/>
      <c r="AM866" s="346"/>
      <c r="AN866" s="346"/>
      <c r="AO866" s="346"/>
      <c r="AP866" s="346"/>
      <c r="AQ866" s="346"/>
      <c r="AR866" s="346"/>
      <c r="AS866" s="346"/>
      <c r="AT866" s="346"/>
      <c r="AU866" s="346"/>
      <c r="AV866" s="346"/>
      <c r="AW866" s="346"/>
      <c r="AX866" s="346"/>
      <c r="AY866" s="346"/>
      <c r="AZ866" s="346"/>
      <c r="BA866" s="346"/>
      <c r="BB866" s="346"/>
      <c r="BC866" s="346"/>
      <c r="BD866" s="346"/>
      <c r="BE866" s="346"/>
      <c r="BF866" s="346"/>
      <c r="BG866" s="346"/>
      <c r="BH866" s="346"/>
      <c r="BI866" s="346"/>
      <c r="BJ866" s="346"/>
      <c r="BK866" s="346"/>
      <c r="BL866" s="346"/>
      <c r="BM866" s="346"/>
      <c r="BN866" s="346"/>
      <c r="BO866" s="346"/>
      <c r="BP866" s="346"/>
      <c r="BQ866" s="346"/>
    </row>
    <row r="867" ht="15.75" customHeight="1">
      <c r="A867" s="346"/>
      <c r="B867" s="346"/>
      <c r="C867" s="346"/>
      <c r="D867" s="346"/>
      <c r="E867" s="346"/>
      <c r="F867" s="346"/>
      <c r="G867" s="346"/>
      <c r="H867" s="346"/>
      <c r="I867" s="346"/>
      <c r="J867" s="346"/>
      <c r="K867" s="346"/>
      <c r="L867" s="346"/>
      <c r="M867" s="346"/>
      <c r="N867" s="346"/>
      <c r="O867" s="346"/>
      <c r="P867" s="346"/>
      <c r="Q867" s="346"/>
      <c r="R867" s="346"/>
      <c r="S867" s="346"/>
      <c r="T867" s="346"/>
      <c r="U867" s="346"/>
      <c r="V867" s="346"/>
      <c r="W867" s="346"/>
      <c r="X867" s="346"/>
      <c r="Y867" s="346"/>
      <c r="Z867" s="346"/>
      <c r="AA867" s="346"/>
      <c r="AB867" s="346"/>
      <c r="AC867" s="346"/>
      <c r="AD867" s="346"/>
      <c r="AE867" s="346"/>
      <c r="AF867" s="346"/>
      <c r="AG867" s="346"/>
      <c r="AH867" s="346"/>
      <c r="AI867" s="346"/>
      <c r="AJ867" s="346"/>
      <c r="AK867" s="346"/>
      <c r="AL867" s="346"/>
      <c r="AM867" s="346"/>
      <c r="AN867" s="346"/>
      <c r="AO867" s="346"/>
      <c r="AP867" s="346"/>
      <c r="AQ867" s="346"/>
      <c r="AR867" s="346"/>
      <c r="AS867" s="346"/>
      <c r="AT867" s="346"/>
      <c r="AU867" s="346"/>
      <c r="AV867" s="346"/>
      <c r="AW867" s="346"/>
      <c r="AX867" s="346"/>
      <c r="AY867" s="346"/>
      <c r="AZ867" s="346"/>
      <c r="BA867" s="346"/>
      <c r="BB867" s="346"/>
      <c r="BC867" s="346"/>
      <c r="BD867" s="346"/>
      <c r="BE867" s="346"/>
      <c r="BF867" s="346"/>
      <c r="BG867" s="346"/>
      <c r="BH867" s="346"/>
      <c r="BI867" s="346"/>
      <c r="BJ867" s="346"/>
      <c r="BK867" s="346"/>
      <c r="BL867" s="346"/>
      <c r="BM867" s="346"/>
      <c r="BN867" s="346"/>
      <c r="BO867" s="346"/>
      <c r="BP867" s="346"/>
      <c r="BQ867" s="346"/>
    </row>
    <row r="868" ht="15.75" customHeight="1">
      <c r="A868" s="346"/>
      <c r="B868" s="346"/>
      <c r="C868" s="346"/>
      <c r="D868" s="346"/>
      <c r="E868" s="346"/>
      <c r="F868" s="346"/>
      <c r="G868" s="346"/>
      <c r="H868" s="346"/>
      <c r="I868" s="346"/>
      <c r="J868" s="346"/>
      <c r="K868" s="346"/>
      <c r="L868" s="346"/>
      <c r="M868" s="346"/>
      <c r="N868" s="346"/>
      <c r="O868" s="346"/>
      <c r="P868" s="346"/>
      <c r="Q868" s="346"/>
      <c r="R868" s="346"/>
      <c r="S868" s="346"/>
      <c r="T868" s="346"/>
      <c r="U868" s="346"/>
      <c r="V868" s="346"/>
      <c r="W868" s="346"/>
      <c r="X868" s="346"/>
      <c r="Y868" s="346"/>
      <c r="Z868" s="346"/>
      <c r="AA868" s="346"/>
      <c r="AB868" s="346"/>
      <c r="AC868" s="346"/>
      <c r="AD868" s="346"/>
      <c r="AE868" s="346"/>
      <c r="AF868" s="346"/>
      <c r="AG868" s="346"/>
      <c r="AH868" s="346"/>
      <c r="AI868" s="346"/>
      <c r="AJ868" s="346"/>
      <c r="AK868" s="346"/>
      <c r="AL868" s="346"/>
      <c r="AM868" s="346"/>
      <c r="AN868" s="346"/>
      <c r="AO868" s="346"/>
      <c r="AP868" s="346"/>
      <c r="AQ868" s="346"/>
      <c r="AR868" s="346"/>
      <c r="AS868" s="346"/>
      <c r="AT868" s="346"/>
      <c r="AU868" s="346"/>
      <c r="AV868" s="346"/>
      <c r="AW868" s="346"/>
      <c r="AX868" s="346"/>
      <c r="AY868" s="346"/>
      <c r="AZ868" s="346"/>
      <c r="BA868" s="346"/>
      <c r="BB868" s="346"/>
      <c r="BC868" s="346"/>
      <c r="BD868" s="346"/>
      <c r="BE868" s="346"/>
      <c r="BF868" s="346"/>
      <c r="BG868" s="346"/>
      <c r="BH868" s="346"/>
      <c r="BI868" s="346"/>
      <c r="BJ868" s="346"/>
      <c r="BK868" s="346"/>
      <c r="BL868" s="346"/>
      <c r="BM868" s="346"/>
      <c r="BN868" s="346"/>
      <c r="BO868" s="346"/>
      <c r="BP868" s="346"/>
      <c r="BQ868" s="346"/>
    </row>
    <row r="869" ht="15.75" customHeight="1">
      <c r="A869" s="346"/>
      <c r="B869" s="346"/>
      <c r="C869" s="346"/>
      <c r="D869" s="346"/>
      <c r="E869" s="346"/>
      <c r="F869" s="346"/>
      <c r="G869" s="346"/>
      <c r="H869" s="346"/>
      <c r="I869" s="346"/>
      <c r="J869" s="346"/>
      <c r="K869" s="346"/>
      <c r="L869" s="346"/>
      <c r="M869" s="346"/>
      <c r="N869" s="346"/>
      <c r="O869" s="346"/>
      <c r="P869" s="346"/>
      <c r="Q869" s="346"/>
      <c r="R869" s="346"/>
      <c r="S869" s="346"/>
      <c r="T869" s="346"/>
      <c r="U869" s="346"/>
      <c r="V869" s="346"/>
      <c r="W869" s="346"/>
      <c r="X869" s="346"/>
      <c r="Y869" s="346"/>
      <c r="Z869" s="346"/>
      <c r="AA869" s="346"/>
      <c r="AB869" s="346"/>
      <c r="AC869" s="346"/>
      <c r="AD869" s="346"/>
      <c r="AE869" s="346"/>
      <c r="AF869" s="346"/>
      <c r="AG869" s="346"/>
      <c r="AH869" s="346"/>
      <c r="AI869" s="346"/>
      <c r="AJ869" s="346"/>
      <c r="AK869" s="346"/>
      <c r="AL869" s="346"/>
      <c r="AM869" s="346"/>
      <c r="AN869" s="346"/>
      <c r="AO869" s="346"/>
      <c r="AP869" s="346"/>
      <c r="AQ869" s="346"/>
      <c r="AR869" s="346"/>
      <c r="AS869" s="346"/>
      <c r="AT869" s="346"/>
      <c r="AU869" s="346"/>
      <c r="AV869" s="346"/>
      <c r="AW869" s="346"/>
      <c r="AX869" s="346"/>
      <c r="AY869" s="346"/>
      <c r="AZ869" s="346"/>
      <c r="BA869" s="346"/>
      <c r="BB869" s="346"/>
      <c r="BC869" s="346"/>
      <c r="BD869" s="346"/>
      <c r="BE869" s="346"/>
      <c r="BF869" s="346"/>
      <c r="BG869" s="346"/>
      <c r="BH869" s="346"/>
      <c r="BI869" s="346"/>
      <c r="BJ869" s="346"/>
      <c r="BK869" s="346"/>
      <c r="BL869" s="346"/>
      <c r="BM869" s="346"/>
      <c r="BN869" s="346"/>
      <c r="BO869" s="346"/>
      <c r="BP869" s="346"/>
      <c r="BQ869" s="346"/>
    </row>
    <row r="870" ht="15.75" customHeight="1">
      <c r="A870" s="346"/>
      <c r="B870" s="346"/>
      <c r="C870" s="346"/>
      <c r="D870" s="346"/>
      <c r="E870" s="346"/>
      <c r="F870" s="346"/>
      <c r="G870" s="346"/>
      <c r="H870" s="346"/>
      <c r="I870" s="346"/>
      <c r="J870" s="346"/>
      <c r="K870" s="346"/>
      <c r="L870" s="346"/>
      <c r="M870" s="346"/>
      <c r="N870" s="346"/>
      <c r="O870" s="346"/>
      <c r="P870" s="346"/>
      <c r="Q870" s="346"/>
      <c r="R870" s="346"/>
      <c r="S870" s="346"/>
      <c r="T870" s="346"/>
      <c r="U870" s="346"/>
      <c r="V870" s="346"/>
      <c r="W870" s="346"/>
      <c r="X870" s="346"/>
      <c r="Y870" s="346"/>
      <c r="Z870" s="346"/>
      <c r="AA870" s="346"/>
      <c r="AB870" s="346"/>
      <c r="AC870" s="346"/>
      <c r="AD870" s="346"/>
      <c r="AE870" s="346"/>
      <c r="AF870" s="346"/>
      <c r="AG870" s="346"/>
      <c r="AH870" s="346"/>
      <c r="AI870" s="346"/>
      <c r="AJ870" s="346"/>
      <c r="AK870" s="346"/>
      <c r="AL870" s="346"/>
      <c r="AM870" s="346"/>
      <c r="AN870" s="346"/>
      <c r="AO870" s="346"/>
      <c r="AP870" s="346"/>
      <c r="AQ870" s="346"/>
      <c r="AR870" s="346"/>
      <c r="AS870" s="346"/>
      <c r="AT870" s="346"/>
      <c r="AU870" s="346"/>
      <c r="AV870" s="346"/>
      <c r="AW870" s="346"/>
      <c r="AX870" s="346"/>
      <c r="AY870" s="346"/>
      <c r="AZ870" s="346"/>
      <c r="BA870" s="346"/>
      <c r="BB870" s="346"/>
      <c r="BC870" s="346"/>
      <c r="BD870" s="346"/>
      <c r="BE870" s="346"/>
      <c r="BF870" s="346"/>
      <c r="BG870" s="346"/>
      <c r="BH870" s="346"/>
      <c r="BI870" s="346"/>
      <c r="BJ870" s="346"/>
      <c r="BK870" s="346"/>
      <c r="BL870" s="346"/>
      <c r="BM870" s="346"/>
      <c r="BN870" s="346"/>
      <c r="BO870" s="346"/>
      <c r="BP870" s="346"/>
      <c r="BQ870" s="346"/>
    </row>
    <row r="871" ht="15.75" customHeight="1">
      <c r="A871" s="346"/>
      <c r="B871" s="346"/>
      <c r="C871" s="346"/>
      <c r="D871" s="346"/>
      <c r="E871" s="346"/>
      <c r="F871" s="346"/>
      <c r="G871" s="346"/>
      <c r="H871" s="346"/>
      <c r="I871" s="346"/>
      <c r="J871" s="346"/>
      <c r="K871" s="346"/>
      <c r="L871" s="346"/>
      <c r="M871" s="346"/>
      <c r="N871" s="346"/>
      <c r="O871" s="346"/>
      <c r="P871" s="346"/>
      <c r="Q871" s="346"/>
      <c r="R871" s="346"/>
      <c r="S871" s="346"/>
      <c r="T871" s="346"/>
      <c r="U871" s="346"/>
      <c r="V871" s="346"/>
      <c r="W871" s="346"/>
      <c r="X871" s="346"/>
      <c r="Y871" s="346"/>
      <c r="Z871" s="346"/>
      <c r="AA871" s="346"/>
      <c r="AB871" s="346"/>
      <c r="AC871" s="346"/>
      <c r="AD871" s="346"/>
      <c r="AE871" s="346"/>
      <c r="AF871" s="346"/>
      <c r="AG871" s="346"/>
      <c r="AH871" s="346"/>
      <c r="AI871" s="346"/>
      <c r="AJ871" s="346"/>
      <c r="AK871" s="346"/>
      <c r="AL871" s="346"/>
      <c r="AM871" s="346"/>
      <c r="AN871" s="346"/>
      <c r="AO871" s="346"/>
      <c r="AP871" s="346"/>
      <c r="AQ871" s="346"/>
      <c r="AR871" s="346"/>
      <c r="AS871" s="346"/>
      <c r="AT871" s="346"/>
      <c r="AU871" s="346"/>
      <c r="AV871" s="346"/>
      <c r="AW871" s="346"/>
      <c r="AX871" s="346"/>
      <c r="AY871" s="346"/>
      <c r="AZ871" s="346"/>
      <c r="BA871" s="346"/>
      <c r="BB871" s="346"/>
      <c r="BC871" s="346"/>
      <c r="BD871" s="346"/>
      <c r="BE871" s="346"/>
      <c r="BF871" s="346"/>
      <c r="BG871" s="346"/>
      <c r="BH871" s="346"/>
      <c r="BI871" s="346"/>
      <c r="BJ871" s="346"/>
      <c r="BK871" s="346"/>
      <c r="BL871" s="346"/>
      <c r="BM871" s="346"/>
      <c r="BN871" s="346"/>
      <c r="BO871" s="346"/>
      <c r="BP871" s="346"/>
      <c r="BQ871" s="346"/>
    </row>
    <row r="872" ht="15.75" customHeight="1">
      <c r="A872" s="346"/>
      <c r="B872" s="346"/>
      <c r="C872" s="346"/>
      <c r="D872" s="346"/>
      <c r="E872" s="346"/>
      <c r="F872" s="346"/>
      <c r="G872" s="346"/>
      <c r="H872" s="346"/>
      <c r="I872" s="346"/>
      <c r="J872" s="346"/>
      <c r="K872" s="346"/>
      <c r="L872" s="346"/>
      <c r="M872" s="346"/>
      <c r="N872" s="346"/>
      <c r="O872" s="346"/>
      <c r="P872" s="346"/>
      <c r="Q872" s="346"/>
      <c r="R872" s="346"/>
      <c r="S872" s="346"/>
      <c r="T872" s="346"/>
      <c r="U872" s="346"/>
      <c r="V872" s="346"/>
      <c r="W872" s="346"/>
      <c r="X872" s="346"/>
      <c r="Y872" s="346"/>
      <c r="Z872" s="346"/>
      <c r="AA872" s="346"/>
      <c r="AB872" s="346"/>
      <c r="AC872" s="346"/>
      <c r="AD872" s="346"/>
      <c r="AE872" s="346"/>
      <c r="AF872" s="346"/>
      <c r="AG872" s="346"/>
      <c r="AH872" s="346"/>
      <c r="AI872" s="346"/>
      <c r="AJ872" s="346"/>
      <c r="AK872" s="346"/>
      <c r="AL872" s="346"/>
      <c r="AM872" s="346"/>
      <c r="AN872" s="346"/>
      <c r="AO872" s="346"/>
      <c r="AP872" s="346"/>
      <c r="AQ872" s="346"/>
      <c r="AR872" s="346"/>
      <c r="AS872" s="346"/>
      <c r="AT872" s="346"/>
      <c r="AU872" s="346"/>
      <c r="AV872" s="346"/>
      <c r="AW872" s="346"/>
      <c r="AX872" s="346"/>
      <c r="AY872" s="346"/>
      <c r="AZ872" s="346"/>
      <c r="BA872" s="346"/>
      <c r="BB872" s="346"/>
      <c r="BC872" s="346"/>
      <c r="BD872" s="346"/>
      <c r="BE872" s="346"/>
      <c r="BF872" s="346"/>
      <c r="BG872" s="346"/>
      <c r="BH872" s="346"/>
      <c r="BI872" s="346"/>
      <c r="BJ872" s="346"/>
      <c r="BK872" s="346"/>
      <c r="BL872" s="346"/>
      <c r="BM872" s="346"/>
      <c r="BN872" s="346"/>
      <c r="BO872" s="346"/>
      <c r="BP872" s="346"/>
      <c r="BQ872" s="346"/>
    </row>
    <row r="873" ht="15.75" customHeight="1">
      <c r="A873" s="346"/>
      <c r="B873" s="346"/>
      <c r="C873" s="346"/>
      <c r="D873" s="346"/>
      <c r="E873" s="346"/>
      <c r="F873" s="346"/>
      <c r="G873" s="346"/>
      <c r="H873" s="346"/>
      <c r="I873" s="346"/>
      <c r="J873" s="346"/>
      <c r="K873" s="346"/>
      <c r="L873" s="346"/>
      <c r="M873" s="346"/>
      <c r="N873" s="346"/>
      <c r="O873" s="346"/>
      <c r="P873" s="346"/>
      <c r="Q873" s="346"/>
      <c r="R873" s="346"/>
      <c r="S873" s="346"/>
      <c r="T873" s="346"/>
      <c r="U873" s="346"/>
      <c r="V873" s="346"/>
      <c r="W873" s="346"/>
      <c r="X873" s="346"/>
      <c r="Y873" s="346"/>
      <c r="Z873" s="346"/>
      <c r="AA873" s="346"/>
      <c r="AB873" s="346"/>
      <c r="AC873" s="346"/>
      <c r="AD873" s="346"/>
      <c r="AE873" s="346"/>
      <c r="AF873" s="346"/>
      <c r="AG873" s="346"/>
      <c r="AH873" s="346"/>
      <c r="AI873" s="346"/>
      <c r="AJ873" s="346"/>
      <c r="AK873" s="346"/>
      <c r="AL873" s="346"/>
      <c r="AM873" s="346"/>
      <c r="AN873" s="346"/>
      <c r="AO873" s="346"/>
      <c r="AP873" s="346"/>
      <c r="AQ873" s="346"/>
      <c r="AR873" s="346"/>
      <c r="AS873" s="346"/>
      <c r="AT873" s="346"/>
      <c r="AU873" s="346"/>
      <c r="AV873" s="346"/>
      <c r="AW873" s="346"/>
      <c r="AX873" s="346"/>
      <c r="AY873" s="346"/>
      <c r="AZ873" s="346"/>
      <c r="BA873" s="346"/>
      <c r="BB873" s="346"/>
      <c r="BC873" s="346"/>
      <c r="BD873" s="346"/>
      <c r="BE873" s="346"/>
      <c r="BF873" s="346"/>
      <c r="BG873" s="346"/>
      <c r="BH873" s="346"/>
      <c r="BI873" s="346"/>
      <c r="BJ873" s="346"/>
      <c r="BK873" s="346"/>
      <c r="BL873" s="346"/>
      <c r="BM873" s="346"/>
      <c r="BN873" s="346"/>
      <c r="BO873" s="346"/>
      <c r="BP873" s="346"/>
      <c r="BQ873" s="346"/>
    </row>
    <row r="874" ht="15.75" customHeight="1">
      <c r="A874" s="346"/>
      <c r="B874" s="346"/>
      <c r="C874" s="346"/>
      <c r="D874" s="346"/>
      <c r="E874" s="346"/>
      <c r="F874" s="346"/>
      <c r="G874" s="346"/>
      <c r="H874" s="346"/>
      <c r="I874" s="346"/>
      <c r="J874" s="346"/>
      <c r="K874" s="346"/>
      <c r="L874" s="346"/>
      <c r="M874" s="346"/>
      <c r="N874" s="346"/>
      <c r="O874" s="346"/>
      <c r="P874" s="346"/>
      <c r="Q874" s="346"/>
      <c r="R874" s="346"/>
      <c r="S874" s="346"/>
      <c r="T874" s="346"/>
      <c r="U874" s="346"/>
      <c r="V874" s="346"/>
      <c r="W874" s="346"/>
      <c r="X874" s="346"/>
      <c r="Y874" s="346"/>
      <c r="Z874" s="346"/>
      <c r="AA874" s="346"/>
      <c r="AB874" s="346"/>
      <c r="AC874" s="346"/>
      <c r="AD874" s="346"/>
      <c r="AE874" s="346"/>
      <c r="AF874" s="346"/>
      <c r="AG874" s="346"/>
      <c r="AH874" s="346"/>
      <c r="AI874" s="346"/>
      <c r="AJ874" s="346"/>
      <c r="AK874" s="346"/>
      <c r="AL874" s="346"/>
      <c r="AM874" s="346"/>
      <c r="AN874" s="346"/>
      <c r="AO874" s="346"/>
      <c r="AP874" s="346"/>
      <c r="AQ874" s="346"/>
      <c r="AR874" s="346"/>
      <c r="AS874" s="346"/>
      <c r="AT874" s="346"/>
      <c r="AU874" s="346"/>
      <c r="AV874" s="346"/>
      <c r="AW874" s="346"/>
      <c r="AX874" s="346"/>
      <c r="AY874" s="346"/>
      <c r="AZ874" s="346"/>
      <c r="BA874" s="346"/>
      <c r="BB874" s="346"/>
      <c r="BC874" s="346"/>
      <c r="BD874" s="346"/>
      <c r="BE874" s="346"/>
      <c r="BF874" s="346"/>
      <c r="BG874" s="346"/>
      <c r="BH874" s="346"/>
      <c r="BI874" s="346"/>
      <c r="BJ874" s="346"/>
      <c r="BK874" s="346"/>
      <c r="BL874" s="346"/>
      <c r="BM874" s="346"/>
      <c r="BN874" s="346"/>
      <c r="BO874" s="346"/>
      <c r="BP874" s="346"/>
      <c r="BQ874" s="346"/>
    </row>
    <row r="875" ht="15.75" customHeight="1">
      <c r="A875" s="346"/>
      <c r="B875" s="346"/>
      <c r="C875" s="346"/>
      <c r="D875" s="346"/>
      <c r="E875" s="346"/>
      <c r="F875" s="346"/>
      <c r="G875" s="346"/>
      <c r="H875" s="346"/>
      <c r="I875" s="346"/>
      <c r="J875" s="346"/>
      <c r="K875" s="346"/>
      <c r="L875" s="346"/>
      <c r="M875" s="346"/>
      <c r="N875" s="346"/>
      <c r="O875" s="346"/>
      <c r="P875" s="346"/>
      <c r="Q875" s="346"/>
      <c r="R875" s="346"/>
      <c r="S875" s="346"/>
      <c r="T875" s="346"/>
      <c r="U875" s="346"/>
      <c r="V875" s="346"/>
      <c r="W875" s="346"/>
      <c r="X875" s="346"/>
      <c r="Y875" s="346"/>
      <c r="Z875" s="346"/>
      <c r="AA875" s="346"/>
      <c r="AB875" s="346"/>
      <c r="AC875" s="346"/>
      <c r="AD875" s="346"/>
      <c r="AE875" s="346"/>
      <c r="AF875" s="346"/>
      <c r="AG875" s="346"/>
      <c r="AH875" s="346"/>
      <c r="AI875" s="346"/>
      <c r="AJ875" s="346"/>
      <c r="AK875" s="346"/>
      <c r="AL875" s="346"/>
      <c r="AM875" s="346"/>
      <c r="AN875" s="346"/>
      <c r="AO875" s="346"/>
      <c r="AP875" s="346"/>
      <c r="AQ875" s="346"/>
      <c r="AR875" s="346"/>
      <c r="AS875" s="346"/>
      <c r="AT875" s="346"/>
      <c r="AU875" s="346"/>
      <c r="AV875" s="346"/>
      <c r="AW875" s="346"/>
      <c r="AX875" s="346"/>
      <c r="AY875" s="346"/>
      <c r="AZ875" s="346"/>
      <c r="BA875" s="346"/>
      <c r="BB875" s="346"/>
      <c r="BC875" s="346"/>
      <c r="BD875" s="346"/>
      <c r="BE875" s="346"/>
      <c r="BF875" s="346"/>
      <c r="BG875" s="346"/>
      <c r="BH875" s="346"/>
      <c r="BI875" s="346"/>
      <c r="BJ875" s="346"/>
      <c r="BK875" s="346"/>
      <c r="BL875" s="346"/>
      <c r="BM875" s="346"/>
      <c r="BN875" s="346"/>
      <c r="BO875" s="346"/>
      <c r="BP875" s="346"/>
      <c r="BQ875" s="346"/>
    </row>
    <row r="876" ht="15.75" customHeight="1">
      <c r="A876" s="346"/>
      <c r="B876" s="346"/>
      <c r="C876" s="346"/>
      <c r="D876" s="346"/>
      <c r="E876" s="346"/>
      <c r="F876" s="346"/>
      <c r="G876" s="346"/>
      <c r="H876" s="346"/>
      <c r="I876" s="346"/>
      <c r="J876" s="346"/>
      <c r="K876" s="346"/>
      <c r="L876" s="346"/>
      <c r="M876" s="346"/>
      <c r="N876" s="346"/>
      <c r="O876" s="346"/>
      <c r="P876" s="346"/>
      <c r="Q876" s="346"/>
      <c r="R876" s="346"/>
      <c r="S876" s="346"/>
      <c r="T876" s="346"/>
      <c r="U876" s="346"/>
      <c r="V876" s="346"/>
      <c r="W876" s="346"/>
      <c r="X876" s="346"/>
      <c r="Y876" s="346"/>
      <c r="Z876" s="346"/>
      <c r="AA876" s="346"/>
      <c r="AB876" s="346"/>
      <c r="AC876" s="346"/>
      <c r="AD876" s="346"/>
      <c r="AE876" s="346"/>
      <c r="AF876" s="346"/>
      <c r="AG876" s="346"/>
      <c r="AH876" s="346"/>
      <c r="AI876" s="346"/>
      <c r="AJ876" s="346"/>
      <c r="AK876" s="346"/>
      <c r="AL876" s="346"/>
      <c r="AM876" s="346"/>
      <c r="AN876" s="346"/>
      <c r="AO876" s="346"/>
      <c r="AP876" s="346"/>
      <c r="AQ876" s="346"/>
      <c r="AR876" s="346"/>
      <c r="AS876" s="346"/>
      <c r="AT876" s="346"/>
      <c r="AU876" s="346"/>
      <c r="AV876" s="346"/>
      <c r="AW876" s="346"/>
      <c r="AX876" s="346"/>
      <c r="AY876" s="346"/>
      <c r="AZ876" s="346"/>
      <c r="BA876" s="346"/>
      <c r="BB876" s="346"/>
      <c r="BC876" s="346"/>
      <c r="BD876" s="346"/>
      <c r="BE876" s="346"/>
      <c r="BF876" s="346"/>
      <c r="BG876" s="346"/>
      <c r="BH876" s="346"/>
      <c r="BI876" s="346"/>
      <c r="BJ876" s="346"/>
      <c r="BK876" s="346"/>
      <c r="BL876" s="346"/>
      <c r="BM876" s="346"/>
      <c r="BN876" s="346"/>
      <c r="BO876" s="346"/>
      <c r="BP876" s="346"/>
      <c r="BQ876" s="346"/>
    </row>
    <row r="877" ht="15.75" customHeight="1">
      <c r="A877" s="346"/>
      <c r="B877" s="346"/>
      <c r="C877" s="346"/>
      <c r="D877" s="346"/>
      <c r="E877" s="346"/>
      <c r="F877" s="346"/>
      <c r="G877" s="346"/>
      <c r="H877" s="346"/>
      <c r="I877" s="346"/>
      <c r="J877" s="346"/>
      <c r="K877" s="346"/>
      <c r="L877" s="346"/>
      <c r="M877" s="346"/>
      <c r="N877" s="346"/>
      <c r="O877" s="346"/>
      <c r="P877" s="346"/>
      <c r="Q877" s="346"/>
      <c r="R877" s="346"/>
      <c r="S877" s="346"/>
      <c r="T877" s="346"/>
      <c r="U877" s="346"/>
      <c r="V877" s="346"/>
      <c r="W877" s="346"/>
      <c r="X877" s="346"/>
      <c r="Y877" s="346"/>
      <c r="Z877" s="346"/>
      <c r="AA877" s="346"/>
      <c r="AB877" s="346"/>
      <c r="AC877" s="346"/>
      <c r="AD877" s="346"/>
      <c r="AE877" s="346"/>
      <c r="AF877" s="346"/>
      <c r="AG877" s="346"/>
      <c r="AH877" s="346"/>
      <c r="AI877" s="346"/>
      <c r="AJ877" s="346"/>
      <c r="AK877" s="346"/>
      <c r="AL877" s="346"/>
      <c r="AM877" s="346"/>
      <c r="AN877" s="346"/>
      <c r="AO877" s="346"/>
      <c r="AP877" s="346"/>
      <c r="AQ877" s="346"/>
      <c r="AR877" s="346"/>
      <c r="AS877" s="346"/>
      <c r="AT877" s="346"/>
      <c r="AU877" s="346"/>
      <c r="AV877" s="346"/>
      <c r="AW877" s="346"/>
      <c r="AX877" s="346"/>
      <c r="AY877" s="346"/>
      <c r="AZ877" s="346"/>
      <c r="BA877" s="346"/>
      <c r="BB877" s="346"/>
      <c r="BC877" s="346"/>
      <c r="BD877" s="346"/>
      <c r="BE877" s="346"/>
      <c r="BF877" s="346"/>
      <c r="BG877" s="346"/>
      <c r="BH877" s="346"/>
      <c r="BI877" s="346"/>
      <c r="BJ877" s="346"/>
      <c r="BK877" s="346"/>
      <c r="BL877" s="346"/>
      <c r="BM877" s="346"/>
      <c r="BN877" s="346"/>
      <c r="BO877" s="346"/>
      <c r="BP877" s="346"/>
      <c r="BQ877" s="346"/>
    </row>
    <row r="878" ht="15.75" customHeight="1">
      <c r="A878" s="346"/>
      <c r="B878" s="346"/>
      <c r="C878" s="346"/>
      <c r="D878" s="346"/>
      <c r="E878" s="346"/>
      <c r="F878" s="346"/>
      <c r="G878" s="346"/>
      <c r="H878" s="346"/>
      <c r="I878" s="346"/>
      <c r="J878" s="346"/>
      <c r="K878" s="346"/>
      <c r="L878" s="346"/>
      <c r="M878" s="346"/>
      <c r="N878" s="346"/>
      <c r="O878" s="346"/>
      <c r="P878" s="346"/>
      <c r="Q878" s="346"/>
      <c r="R878" s="346"/>
      <c r="S878" s="346"/>
      <c r="T878" s="346"/>
      <c r="U878" s="346"/>
      <c r="V878" s="346"/>
      <c r="W878" s="346"/>
      <c r="X878" s="346"/>
      <c r="Y878" s="346"/>
      <c r="Z878" s="346"/>
      <c r="AA878" s="346"/>
      <c r="AB878" s="346"/>
      <c r="AC878" s="346"/>
      <c r="AD878" s="346"/>
      <c r="AE878" s="346"/>
      <c r="AF878" s="346"/>
      <c r="AG878" s="346"/>
      <c r="AH878" s="346"/>
      <c r="AI878" s="346"/>
      <c r="AJ878" s="346"/>
      <c r="AK878" s="346"/>
      <c r="AL878" s="346"/>
      <c r="AM878" s="346"/>
      <c r="AN878" s="346"/>
      <c r="AO878" s="346"/>
      <c r="AP878" s="346"/>
      <c r="AQ878" s="346"/>
      <c r="AR878" s="346"/>
      <c r="AS878" s="346"/>
      <c r="AT878" s="346"/>
      <c r="AU878" s="346"/>
      <c r="AV878" s="346"/>
      <c r="AW878" s="346"/>
      <c r="AX878" s="346"/>
      <c r="AY878" s="346"/>
      <c r="AZ878" s="346"/>
      <c r="BA878" s="346"/>
      <c r="BB878" s="346"/>
      <c r="BC878" s="346"/>
      <c r="BD878" s="346"/>
      <c r="BE878" s="346"/>
      <c r="BF878" s="346"/>
      <c r="BG878" s="346"/>
      <c r="BH878" s="346"/>
      <c r="BI878" s="346"/>
      <c r="BJ878" s="346"/>
      <c r="BK878" s="346"/>
      <c r="BL878" s="346"/>
      <c r="BM878" s="346"/>
      <c r="BN878" s="346"/>
      <c r="BO878" s="346"/>
      <c r="BP878" s="346"/>
      <c r="BQ878" s="346"/>
    </row>
    <row r="879" ht="15.75" customHeight="1">
      <c r="A879" s="346"/>
      <c r="B879" s="346"/>
      <c r="C879" s="346"/>
      <c r="D879" s="346"/>
      <c r="E879" s="346"/>
      <c r="F879" s="346"/>
      <c r="G879" s="346"/>
      <c r="H879" s="346"/>
      <c r="I879" s="346"/>
      <c r="J879" s="346"/>
      <c r="K879" s="346"/>
      <c r="L879" s="346"/>
      <c r="M879" s="346"/>
      <c r="N879" s="346"/>
      <c r="O879" s="346"/>
      <c r="P879" s="346"/>
      <c r="Q879" s="346"/>
      <c r="R879" s="346"/>
      <c r="S879" s="346"/>
      <c r="T879" s="346"/>
      <c r="U879" s="346"/>
      <c r="V879" s="346"/>
      <c r="W879" s="346"/>
      <c r="X879" s="346"/>
      <c r="Y879" s="346"/>
      <c r="Z879" s="346"/>
      <c r="AA879" s="346"/>
      <c r="AB879" s="346"/>
      <c r="AC879" s="346"/>
      <c r="AD879" s="346"/>
      <c r="AE879" s="346"/>
      <c r="AF879" s="346"/>
      <c r="AG879" s="346"/>
      <c r="AH879" s="346"/>
      <c r="AI879" s="346"/>
      <c r="AJ879" s="346"/>
      <c r="AK879" s="346"/>
      <c r="AL879" s="346"/>
      <c r="AM879" s="346"/>
      <c r="AN879" s="346"/>
      <c r="AO879" s="346"/>
      <c r="AP879" s="346"/>
      <c r="AQ879" s="346"/>
      <c r="AR879" s="346"/>
      <c r="AS879" s="346"/>
      <c r="AT879" s="346"/>
      <c r="AU879" s="346"/>
      <c r="AV879" s="346"/>
      <c r="AW879" s="346"/>
      <c r="AX879" s="346"/>
      <c r="AY879" s="346"/>
      <c r="AZ879" s="346"/>
      <c r="BA879" s="346"/>
      <c r="BB879" s="346"/>
      <c r="BC879" s="346"/>
      <c r="BD879" s="346"/>
      <c r="BE879" s="346"/>
      <c r="BF879" s="346"/>
      <c r="BG879" s="346"/>
      <c r="BH879" s="346"/>
      <c r="BI879" s="346"/>
      <c r="BJ879" s="346"/>
      <c r="BK879" s="346"/>
      <c r="BL879" s="346"/>
      <c r="BM879" s="346"/>
      <c r="BN879" s="346"/>
      <c r="BO879" s="346"/>
      <c r="BP879" s="346"/>
      <c r="BQ879" s="346"/>
    </row>
    <row r="880" ht="15.75" customHeight="1">
      <c r="A880" s="346"/>
      <c r="B880" s="346"/>
      <c r="C880" s="346"/>
      <c r="D880" s="346"/>
      <c r="E880" s="346"/>
      <c r="F880" s="346"/>
      <c r="G880" s="346"/>
      <c r="H880" s="346"/>
      <c r="I880" s="346"/>
      <c r="J880" s="346"/>
      <c r="K880" s="346"/>
      <c r="L880" s="346"/>
      <c r="M880" s="346"/>
      <c r="N880" s="346"/>
      <c r="O880" s="346"/>
      <c r="P880" s="346"/>
      <c r="Q880" s="346"/>
      <c r="R880" s="346"/>
      <c r="S880" s="346"/>
      <c r="T880" s="346"/>
      <c r="U880" s="346"/>
      <c r="V880" s="346"/>
      <c r="W880" s="346"/>
      <c r="X880" s="346"/>
      <c r="Y880" s="346"/>
      <c r="Z880" s="346"/>
      <c r="AA880" s="346"/>
      <c r="AB880" s="346"/>
      <c r="AC880" s="346"/>
      <c r="AD880" s="346"/>
      <c r="AE880" s="346"/>
      <c r="AF880" s="346"/>
      <c r="AG880" s="346"/>
      <c r="AH880" s="346"/>
      <c r="AI880" s="346"/>
      <c r="AJ880" s="346"/>
      <c r="AK880" s="346"/>
      <c r="AL880" s="346"/>
      <c r="AM880" s="346"/>
      <c r="AN880" s="346"/>
      <c r="AO880" s="346"/>
      <c r="AP880" s="346"/>
      <c r="AQ880" s="346"/>
      <c r="AR880" s="346"/>
      <c r="AS880" s="346"/>
      <c r="AT880" s="346"/>
      <c r="AU880" s="346"/>
      <c r="AV880" s="346"/>
      <c r="AW880" s="346"/>
      <c r="AX880" s="346"/>
      <c r="AY880" s="346"/>
      <c r="AZ880" s="346"/>
      <c r="BA880" s="346"/>
      <c r="BB880" s="346"/>
      <c r="BC880" s="346"/>
      <c r="BD880" s="346"/>
      <c r="BE880" s="346"/>
      <c r="BF880" s="346"/>
      <c r="BG880" s="346"/>
      <c r="BH880" s="346"/>
      <c r="BI880" s="346"/>
      <c r="BJ880" s="346"/>
      <c r="BK880" s="346"/>
      <c r="BL880" s="346"/>
      <c r="BM880" s="346"/>
      <c r="BN880" s="346"/>
      <c r="BO880" s="346"/>
      <c r="BP880" s="346"/>
      <c r="BQ880" s="346"/>
    </row>
    <row r="881" ht="15.75" customHeight="1">
      <c r="A881" s="346"/>
      <c r="B881" s="346"/>
      <c r="C881" s="346"/>
      <c r="D881" s="346"/>
      <c r="E881" s="346"/>
      <c r="F881" s="346"/>
      <c r="G881" s="346"/>
      <c r="H881" s="346"/>
      <c r="I881" s="346"/>
      <c r="J881" s="346"/>
      <c r="K881" s="346"/>
      <c r="L881" s="346"/>
      <c r="M881" s="346"/>
      <c r="N881" s="346"/>
      <c r="O881" s="346"/>
      <c r="P881" s="346"/>
      <c r="Q881" s="346"/>
      <c r="R881" s="346"/>
      <c r="S881" s="346"/>
      <c r="T881" s="346"/>
      <c r="U881" s="346"/>
      <c r="V881" s="346"/>
      <c r="W881" s="346"/>
      <c r="X881" s="346"/>
      <c r="Y881" s="346"/>
      <c r="Z881" s="346"/>
      <c r="AA881" s="346"/>
      <c r="AB881" s="346"/>
      <c r="AC881" s="346"/>
      <c r="AD881" s="346"/>
      <c r="AE881" s="346"/>
      <c r="AF881" s="346"/>
      <c r="AG881" s="346"/>
      <c r="AH881" s="346"/>
      <c r="AI881" s="346"/>
      <c r="AJ881" s="346"/>
      <c r="AK881" s="346"/>
      <c r="AL881" s="346"/>
      <c r="AM881" s="346"/>
      <c r="AN881" s="346"/>
      <c r="AO881" s="346"/>
      <c r="AP881" s="346"/>
      <c r="AQ881" s="346"/>
      <c r="AR881" s="346"/>
      <c r="AS881" s="346"/>
      <c r="AT881" s="346"/>
      <c r="AU881" s="346"/>
      <c r="AV881" s="346"/>
      <c r="AW881" s="346"/>
      <c r="AX881" s="346"/>
      <c r="AY881" s="346"/>
      <c r="AZ881" s="346"/>
      <c r="BA881" s="346"/>
      <c r="BB881" s="346"/>
      <c r="BC881" s="346"/>
      <c r="BD881" s="346"/>
      <c r="BE881" s="346"/>
      <c r="BF881" s="346"/>
      <c r="BG881" s="346"/>
      <c r="BH881" s="346"/>
      <c r="BI881" s="346"/>
      <c r="BJ881" s="346"/>
      <c r="BK881" s="346"/>
      <c r="BL881" s="346"/>
      <c r="BM881" s="346"/>
      <c r="BN881" s="346"/>
      <c r="BO881" s="346"/>
      <c r="BP881" s="346"/>
      <c r="BQ881" s="346"/>
    </row>
    <row r="882" ht="15.75" customHeight="1">
      <c r="A882" s="346"/>
      <c r="B882" s="346"/>
      <c r="C882" s="346"/>
      <c r="D882" s="346"/>
      <c r="E882" s="346"/>
      <c r="F882" s="346"/>
      <c r="G882" s="346"/>
      <c r="H882" s="346"/>
      <c r="I882" s="346"/>
      <c r="J882" s="346"/>
      <c r="K882" s="346"/>
      <c r="L882" s="346"/>
      <c r="M882" s="346"/>
      <c r="N882" s="346"/>
      <c r="O882" s="346"/>
      <c r="P882" s="346"/>
      <c r="Q882" s="346"/>
      <c r="R882" s="346"/>
      <c r="S882" s="346"/>
      <c r="T882" s="346"/>
      <c r="U882" s="346"/>
      <c r="V882" s="346"/>
      <c r="W882" s="346"/>
      <c r="X882" s="346"/>
      <c r="Y882" s="346"/>
      <c r="Z882" s="346"/>
      <c r="AA882" s="346"/>
      <c r="AB882" s="346"/>
      <c r="AC882" s="346"/>
      <c r="AD882" s="346"/>
      <c r="AE882" s="346"/>
      <c r="AF882" s="346"/>
      <c r="AG882" s="346"/>
      <c r="AH882" s="346"/>
      <c r="AI882" s="346"/>
      <c r="AJ882" s="346"/>
      <c r="AK882" s="346"/>
      <c r="AL882" s="346"/>
      <c r="AM882" s="346"/>
      <c r="AN882" s="346"/>
      <c r="AO882" s="346"/>
      <c r="AP882" s="346"/>
      <c r="AQ882" s="346"/>
      <c r="AR882" s="346"/>
      <c r="AS882" s="346"/>
      <c r="AT882" s="346"/>
      <c r="AU882" s="346"/>
      <c r="AV882" s="346"/>
      <c r="AW882" s="346"/>
      <c r="AX882" s="346"/>
      <c r="AY882" s="346"/>
      <c r="AZ882" s="346"/>
      <c r="BA882" s="346"/>
      <c r="BB882" s="346"/>
      <c r="BC882" s="346"/>
      <c r="BD882" s="346"/>
      <c r="BE882" s="346"/>
      <c r="BF882" s="346"/>
      <c r="BG882" s="346"/>
      <c r="BH882" s="346"/>
      <c r="BI882" s="346"/>
      <c r="BJ882" s="346"/>
      <c r="BK882" s="346"/>
      <c r="BL882" s="346"/>
      <c r="BM882" s="346"/>
      <c r="BN882" s="346"/>
      <c r="BO882" s="346"/>
      <c r="BP882" s="346"/>
      <c r="BQ882" s="346"/>
    </row>
    <row r="883" ht="15.75" customHeight="1">
      <c r="A883" s="346"/>
      <c r="B883" s="346"/>
      <c r="C883" s="346"/>
      <c r="D883" s="346"/>
      <c r="E883" s="346"/>
      <c r="F883" s="346"/>
      <c r="G883" s="346"/>
      <c r="H883" s="346"/>
      <c r="I883" s="346"/>
      <c r="J883" s="346"/>
      <c r="K883" s="346"/>
      <c r="L883" s="346"/>
      <c r="M883" s="346"/>
      <c r="N883" s="346"/>
      <c r="O883" s="346"/>
      <c r="P883" s="346"/>
      <c r="Q883" s="346"/>
      <c r="R883" s="346"/>
      <c r="S883" s="346"/>
      <c r="T883" s="346"/>
      <c r="U883" s="346"/>
      <c r="V883" s="346"/>
      <c r="W883" s="346"/>
      <c r="X883" s="346"/>
      <c r="Y883" s="346"/>
      <c r="Z883" s="346"/>
      <c r="AA883" s="346"/>
      <c r="AB883" s="346"/>
      <c r="AC883" s="346"/>
      <c r="AD883" s="346"/>
      <c r="AE883" s="346"/>
      <c r="AF883" s="346"/>
      <c r="AG883" s="346"/>
      <c r="AH883" s="346"/>
      <c r="AI883" s="346"/>
      <c r="AJ883" s="346"/>
      <c r="AK883" s="346"/>
      <c r="AL883" s="346"/>
      <c r="AM883" s="346"/>
      <c r="AN883" s="346"/>
      <c r="AO883" s="346"/>
      <c r="AP883" s="346"/>
      <c r="AQ883" s="346"/>
      <c r="AR883" s="346"/>
      <c r="AS883" s="346"/>
      <c r="AT883" s="346"/>
      <c r="AU883" s="346"/>
      <c r="AV883" s="346"/>
      <c r="AW883" s="346"/>
      <c r="AX883" s="346"/>
      <c r="AY883" s="346"/>
      <c r="AZ883" s="346"/>
      <c r="BA883" s="346"/>
      <c r="BB883" s="346"/>
      <c r="BC883" s="346"/>
      <c r="BD883" s="346"/>
      <c r="BE883" s="346"/>
      <c r="BF883" s="346"/>
      <c r="BG883" s="346"/>
      <c r="BH883" s="346"/>
      <c r="BI883" s="346"/>
      <c r="BJ883" s="346"/>
      <c r="BK883" s="346"/>
      <c r="BL883" s="346"/>
      <c r="BM883" s="346"/>
      <c r="BN883" s="346"/>
      <c r="BO883" s="346"/>
      <c r="BP883" s="346"/>
      <c r="BQ883" s="346"/>
    </row>
    <row r="884" ht="15.75" customHeight="1">
      <c r="A884" s="346"/>
      <c r="B884" s="346"/>
      <c r="C884" s="346"/>
      <c r="D884" s="346"/>
      <c r="E884" s="346"/>
      <c r="F884" s="346"/>
      <c r="G884" s="346"/>
      <c r="H884" s="346"/>
      <c r="I884" s="346"/>
      <c r="J884" s="346"/>
      <c r="K884" s="346"/>
      <c r="L884" s="346"/>
      <c r="M884" s="346"/>
      <c r="N884" s="346"/>
      <c r="O884" s="346"/>
      <c r="P884" s="346"/>
      <c r="Q884" s="346"/>
      <c r="R884" s="346"/>
      <c r="S884" s="346"/>
      <c r="T884" s="346"/>
      <c r="U884" s="346"/>
      <c r="V884" s="346"/>
      <c r="W884" s="346"/>
      <c r="X884" s="346"/>
      <c r="Y884" s="346"/>
      <c r="Z884" s="346"/>
      <c r="AA884" s="346"/>
      <c r="AB884" s="346"/>
      <c r="AC884" s="346"/>
      <c r="AD884" s="346"/>
      <c r="AE884" s="346"/>
      <c r="AF884" s="346"/>
      <c r="AG884" s="346"/>
      <c r="AH884" s="346"/>
      <c r="AI884" s="346"/>
      <c r="AJ884" s="346"/>
      <c r="AK884" s="346"/>
      <c r="AL884" s="346"/>
      <c r="AM884" s="346"/>
      <c r="AN884" s="346"/>
      <c r="AO884" s="346"/>
      <c r="AP884" s="346"/>
      <c r="AQ884" s="346"/>
      <c r="AR884" s="346"/>
      <c r="AS884" s="346"/>
      <c r="AT884" s="346"/>
      <c r="AU884" s="346"/>
      <c r="AV884" s="346"/>
      <c r="AW884" s="346"/>
      <c r="AX884" s="346"/>
      <c r="AY884" s="346"/>
      <c r="AZ884" s="346"/>
      <c r="BA884" s="346"/>
      <c r="BB884" s="346"/>
      <c r="BC884" s="346"/>
      <c r="BD884" s="346"/>
      <c r="BE884" s="346"/>
      <c r="BF884" s="346"/>
      <c r="BG884" s="346"/>
      <c r="BH884" s="346"/>
      <c r="BI884" s="346"/>
      <c r="BJ884" s="346"/>
      <c r="BK884" s="346"/>
      <c r="BL884" s="346"/>
      <c r="BM884" s="346"/>
      <c r="BN884" s="346"/>
      <c r="BO884" s="346"/>
      <c r="BP884" s="346"/>
      <c r="BQ884" s="346"/>
    </row>
    <row r="885" ht="15.75" customHeight="1">
      <c r="A885" s="346"/>
      <c r="B885" s="346"/>
      <c r="C885" s="346"/>
      <c r="D885" s="346"/>
      <c r="E885" s="346"/>
      <c r="F885" s="346"/>
      <c r="G885" s="346"/>
      <c r="H885" s="346"/>
      <c r="I885" s="346"/>
      <c r="J885" s="346"/>
      <c r="K885" s="346"/>
      <c r="L885" s="346"/>
      <c r="M885" s="346"/>
      <c r="N885" s="346"/>
      <c r="O885" s="346"/>
      <c r="P885" s="346"/>
      <c r="Q885" s="346"/>
      <c r="R885" s="346"/>
      <c r="S885" s="346"/>
      <c r="T885" s="346"/>
      <c r="U885" s="346"/>
      <c r="V885" s="346"/>
      <c r="W885" s="346"/>
      <c r="X885" s="346"/>
      <c r="Y885" s="346"/>
      <c r="Z885" s="346"/>
      <c r="AA885" s="346"/>
      <c r="AB885" s="346"/>
      <c r="AC885" s="346"/>
      <c r="AD885" s="346"/>
      <c r="AE885" s="346"/>
      <c r="AF885" s="346"/>
      <c r="AG885" s="346"/>
      <c r="AH885" s="346"/>
      <c r="AI885" s="346"/>
      <c r="AJ885" s="346"/>
      <c r="AK885" s="346"/>
      <c r="AL885" s="346"/>
      <c r="AM885" s="346"/>
      <c r="AN885" s="346"/>
      <c r="AO885" s="346"/>
      <c r="AP885" s="346"/>
      <c r="AQ885" s="346"/>
      <c r="AR885" s="346"/>
      <c r="AS885" s="346"/>
      <c r="AT885" s="346"/>
      <c r="AU885" s="346"/>
      <c r="AV885" s="346"/>
      <c r="AW885" s="346"/>
      <c r="AX885" s="346"/>
      <c r="AY885" s="346"/>
      <c r="AZ885" s="346"/>
      <c r="BA885" s="346"/>
      <c r="BB885" s="346"/>
      <c r="BC885" s="346"/>
      <c r="BD885" s="346"/>
      <c r="BE885" s="346"/>
      <c r="BF885" s="346"/>
      <c r="BG885" s="346"/>
      <c r="BH885" s="346"/>
      <c r="BI885" s="346"/>
      <c r="BJ885" s="346"/>
      <c r="BK885" s="346"/>
      <c r="BL885" s="346"/>
      <c r="BM885" s="346"/>
      <c r="BN885" s="346"/>
      <c r="BO885" s="346"/>
      <c r="BP885" s="346"/>
      <c r="BQ885" s="346"/>
    </row>
    <row r="886" ht="15.75" customHeight="1">
      <c r="A886" s="346"/>
      <c r="B886" s="346"/>
      <c r="C886" s="346"/>
      <c r="D886" s="346"/>
      <c r="E886" s="346"/>
      <c r="F886" s="346"/>
      <c r="G886" s="346"/>
      <c r="H886" s="346"/>
      <c r="I886" s="346"/>
      <c r="J886" s="346"/>
      <c r="K886" s="346"/>
      <c r="L886" s="346"/>
      <c r="M886" s="346"/>
      <c r="N886" s="346"/>
      <c r="O886" s="346"/>
      <c r="P886" s="346"/>
      <c r="Q886" s="346"/>
      <c r="R886" s="346"/>
      <c r="S886" s="346"/>
      <c r="T886" s="346"/>
      <c r="U886" s="346"/>
      <c r="V886" s="346"/>
      <c r="W886" s="346"/>
      <c r="X886" s="346"/>
      <c r="Y886" s="346"/>
      <c r="Z886" s="346"/>
      <c r="AA886" s="346"/>
      <c r="AB886" s="346"/>
      <c r="AC886" s="346"/>
      <c r="AD886" s="346"/>
      <c r="AE886" s="346"/>
      <c r="AF886" s="346"/>
      <c r="AG886" s="346"/>
      <c r="AH886" s="346"/>
      <c r="AI886" s="346"/>
      <c r="AJ886" s="346"/>
      <c r="AK886" s="346"/>
      <c r="AL886" s="346"/>
      <c r="AM886" s="346"/>
      <c r="AN886" s="346"/>
      <c r="AO886" s="346"/>
      <c r="AP886" s="346"/>
      <c r="AQ886" s="346"/>
      <c r="AR886" s="346"/>
      <c r="AS886" s="346"/>
      <c r="AT886" s="346"/>
      <c r="AU886" s="346"/>
      <c r="AV886" s="346"/>
      <c r="AW886" s="346"/>
      <c r="AX886" s="346"/>
      <c r="AY886" s="346"/>
      <c r="AZ886" s="346"/>
      <c r="BA886" s="346"/>
      <c r="BB886" s="346"/>
      <c r="BC886" s="346"/>
      <c r="BD886" s="346"/>
      <c r="BE886" s="346"/>
      <c r="BF886" s="346"/>
      <c r="BG886" s="346"/>
      <c r="BH886" s="346"/>
      <c r="BI886" s="346"/>
      <c r="BJ886" s="346"/>
      <c r="BK886" s="346"/>
      <c r="BL886" s="346"/>
      <c r="BM886" s="346"/>
      <c r="BN886" s="346"/>
      <c r="BO886" s="346"/>
      <c r="BP886" s="346"/>
      <c r="BQ886" s="346"/>
    </row>
    <row r="887" ht="15.75" customHeight="1">
      <c r="A887" s="346"/>
      <c r="B887" s="346"/>
      <c r="C887" s="346"/>
      <c r="D887" s="346"/>
      <c r="E887" s="346"/>
      <c r="F887" s="346"/>
      <c r="G887" s="346"/>
      <c r="H887" s="346"/>
      <c r="I887" s="346"/>
      <c r="J887" s="346"/>
      <c r="K887" s="346"/>
      <c r="L887" s="346"/>
      <c r="M887" s="346"/>
      <c r="N887" s="346"/>
      <c r="O887" s="346"/>
      <c r="P887" s="346"/>
      <c r="Q887" s="346"/>
      <c r="R887" s="346"/>
      <c r="S887" s="346"/>
      <c r="T887" s="346"/>
      <c r="U887" s="346"/>
      <c r="V887" s="346"/>
      <c r="W887" s="346"/>
      <c r="X887" s="346"/>
      <c r="Y887" s="346"/>
      <c r="Z887" s="346"/>
      <c r="AA887" s="346"/>
      <c r="AB887" s="346"/>
      <c r="AC887" s="346"/>
      <c r="AD887" s="346"/>
      <c r="AE887" s="346"/>
      <c r="AF887" s="346"/>
      <c r="AG887" s="346"/>
      <c r="AH887" s="346"/>
      <c r="AI887" s="346"/>
      <c r="AJ887" s="346"/>
      <c r="AK887" s="346"/>
      <c r="AL887" s="346"/>
      <c r="AM887" s="346"/>
      <c r="AN887" s="346"/>
      <c r="AO887" s="346"/>
      <c r="AP887" s="346"/>
      <c r="AQ887" s="346"/>
      <c r="AR887" s="346"/>
      <c r="AS887" s="346"/>
      <c r="AT887" s="346"/>
      <c r="AU887" s="346"/>
      <c r="AV887" s="346"/>
      <c r="AW887" s="346"/>
      <c r="AX887" s="346"/>
      <c r="AY887" s="346"/>
      <c r="AZ887" s="346"/>
      <c r="BA887" s="346"/>
      <c r="BB887" s="346"/>
      <c r="BC887" s="346"/>
      <c r="BD887" s="346"/>
      <c r="BE887" s="346"/>
      <c r="BF887" s="346"/>
      <c r="BG887" s="346"/>
      <c r="BH887" s="346"/>
      <c r="BI887" s="346"/>
      <c r="BJ887" s="346"/>
      <c r="BK887" s="346"/>
      <c r="BL887" s="346"/>
      <c r="BM887" s="346"/>
      <c r="BN887" s="346"/>
      <c r="BO887" s="346"/>
      <c r="BP887" s="346"/>
      <c r="BQ887" s="346"/>
    </row>
    <row r="888" ht="15.75" customHeight="1">
      <c r="A888" s="346"/>
      <c r="B888" s="346"/>
      <c r="C888" s="346"/>
      <c r="D888" s="346"/>
      <c r="E888" s="346"/>
      <c r="F888" s="346"/>
      <c r="G888" s="346"/>
      <c r="H888" s="346"/>
      <c r="I888" s="346"/>
      <c r="J888" s="346"/>
      <c r="K888" s="346"/>
      <c r="L888" s="346"/>
      <c r="M888" s="346"/>
      <c r="N888" s="346"/>
      <c r="O888" s="346"/>
      <c r="P888" s="346"/>
      <c r="Q888" s="346"/>
      <c r="R888" s="346"/>
      <c r="S888" s="346"/>
      <c r="T888" s="346"/>
      <c r="U888" s="346"/>
      <c r="V888" s="346"/>
      <c r="W888" s="346"/>
      <c r="X888" s="346"/>
      <c r="Y888" s="346"/>
      <c r="Z888" s="346"/>
      <c r="AA888" s="346"/>
      <c r="AB888" s="346"/>
      <c r="AC888" s="346"/>
      <c r="AD888" s="346"/>
      <c r="AE888" s="346"/>
      <c r="AF888" s="346"/>
      <c r="AG888" s="346"/>
      <c r="AH888" s="346"/>
      <c r="AI888" s="346"/>
      <c r="AJ888" s="346"/>
      <c r="AK888" s="346"/>
      <c r="AL888" s="346"/>
      <c r="AM888" s="346"/>
      <c r="AN888" s="346"/>
      <c r="AO888" s="346"/>
      <c r="AP888" s="346"/>
      <c r="AQ888" s="346"/>
      <c r="AR888" s="346"/>
      <c r="AS888" s="346"/>
      <c r="AT888" s="346"/>
      <c r="AU888" s="346"/>
      <c r="AV888" s="346"/>
      <c r="AW888" s="346"/>
      <c r="AX888" s="346"/>
      <c r="AY888" s="346"/>
      <c r="AZ888" s="346"/>
      <c r="BA888" s="346"/>
      <c r="BB888" s="346"/>
      <c r="BC888" s="346"/>
      <c r="BD888" s="346"/>
      <c r="BE888" s="346"/>
      <c r="BF888" s="346"/>
      <c r="BG888" s="346"/>
      <c r="BH888" s="346"/>
      <c r="BI888" s="346"/>
      <c r="BJ888" s="346"/>
      <c r="BK888" s="346"/>
      <c r="BL888" s="346"/>
      <c r="BM888" s="346"/>
      <c r="BN888" s="346"/>
      <c r="BO888" s="346"/>
      <c r="BP888" s="346"/>
      <c r="BQ888" s="346"/>
    </row>
    <row r="889" ht="15.75" customHeight="1">
      <c r="A889" s="346"/>
      <c r="B889" s="346"/>
      <c r="C889" s="346"/>
      <c r="D889" s="346"/>
      <c r="E889" s="346"/>
      <c r="F889" s="346"/>
      <c r="G889" s="346"/>
      <c r="H889" s="346"/>
      <c r="I889" s="346"/>
      <c r="J889" s="346"/>
      <c r="K889" s="346"/>
      <c r="L889" s="346"/>
      <c r="M889" s="346"/>
      <c r="N889" s="346"/>
      <c r="O889" s="346"/>
      <c r="P889" s="346"/>
      <c r="Q889" s="346"/>
      <c r="R889" s="346"/>
      <c r="S889" s="346"/>
      <c r="T889" s="346"/>
      <c r="U889" s="346"/>
      <c r="V889" s="346"/>
      <c r="W889" s="346"/>
      <c r="X889" s="346"/>
      <c r="Y889" s="346"/>
      <c r="Z889" s="346"/>
      <c r="AA889" s="346"/>
      <c r="AB889" s="346"/>
      <c r="AC889" s="346"/>
      <c r="AD889" s="346"/>
      <c r="AE889" s="346"/>
      <c r="AF889" s="346"/>
      <c r="AG889" s="346"/>
      <c r="AH889" s="346"/>
      <c r="AI889" s="346"/>
      <c r="AJ889" s="346"/>
      <c r="AK889" s="346"/>
      <c r="AL889" s="346"/>
      <c r="AM889" s="346"/>
      <c r="AN889" s="346"/>
      <c r="AO889" s="346"/>
      <c r="AP889" s="346"/>
      <c r="AQ889" s="346"/>
      <c r="AR889" s="346"/>
      <c r="AS889" s="346"/>
      <c r="AT889" s="346"/>
      <c r="AU889" s="346"/>
      <c r="AV889" s="346"/>
      <c r="AW889" s="346"/>
      <c r="AX889" s="346"/>
      <c r="AY889" s="346"/>
      <c r="AZ889" s="346"/>
      <c r="BA889" s="346"/>
      <c r="BB889" s="346"/>
      <c r="BC889" s="346"/>
      <c r="BD889" s="346"/>
      <c r="BE889" s="346"/>
      <c r="BF889" s="346"/>
      <c r="BG889" s="346"/>
      <c r="BH889" s="346"/>
      <c r="BI889" s="346"/>
      <c r="BJ889" s="346"/>
      <c r="BK889" s="346"/>
      <c r="BL889" s="346"/>
      <c r="BM889" s="346"/>
      <c r="BN889" s="346"/>
      <c r="BO889" s="346"/>
      <c r="BP889" s="346"/>
      <c r="BQ889" s="346"/>
    </row>
    <row r="890" ht="15.75" customHeight="1">
      <c r="A890" s="346"/>
      <c r="B890" s="346"/>
      <c r="C890" s="346"/>
      <c r="D890" s="346"/>
      <c r="E890" s="346"/>
      <c r="F890" s="346"/>
      <c r="G890" s="346"/>
      <c r="H890" s="346"/>
      <c r="I890" s="346"/>
      <c r="J890" s="346"/>
      <c r="K890" s="346"/>
      <c r="L890" s="346"/>
      <c r="M890" s="346"/>
      <c r="N890" s="346"/>
      <c r="O890" s="346"/>
      <c r="P890" s="346"/>
      <c r="Q890" s="346"/>
      <c r="R890" s="346"/>
      <c r="S890" s="346"/>
      <c r="T890" s="346"/>
      <c r="U890" s="346"/>
      <c r="V890" s="346"/>
      <c r="W890" s="346"/>
      <c r="X890" s="346"/>
      <c r="Y890" s="346"/>
      <c r="Z890" s="346"/>
      <c r="AA890" s="346"/>
      <c r="AB890" s="346"/>
      <c r="AC890" s="346"/>
      <c r="AD890" s="346"/>
      <c r="AE890" s="346"/>
      <c r="AF890" s="346"/>
      <c r="AG890" s="346"/>
      <c r="AH890" s="346"/>
      <c r="AI890" s="346"/>
      <c r="AJ890" s="346"/>
      <c r="AK890" s="346"/>
      <c r="AL890" s="346"/>
      <c r="AM890" s="346"/>
      <c r="AN890" s="346"/>
      <c r="AO890" s="346"/>
      <c r="AP890" s="346"/>
      <c r="AQ890" s="346"/>
      <c r="AR890" s="346"/>
      <c r="AS890" s="346"/>
      <c r="AT890" s="346"/>
      <c r="AU890" s="346"/>
      <c r="AV890" s="346"/>
      <c r="AW890" s="346"/>
      <c r="AX890" s="346"/>
      <c r="AY890" s="346"/>
      <c r="AZ890" s="346"/>
      <c r="BA890" s="346"/>
      <c r="BB890" s="346"/>
      <c r="BC890" s="346"/>
      <c r="BD890" s="346"/>
      <c r="BE890" s="346"/>
      <c r="BF890" s="346"/>
      <c r="BG890" s="346"/>
      <c r="BH890" s="346"/>
      <c r="BI890" s="346"/>
      <c r="BJ890" s="346"/>
      <c r="BK890" s="346"/>
      <c r="BL890" s="346"/>
      <c r="BM890" s="346"/>
      <c r="BN890" s="346"/>
      <c r="BO890" s="346"/>
      <c r="BP890" s="346"/>
      <c r="BQ890" s="346"/>
    </row>
    <row r="891" ht="15.75" customHeight="1">
      <c r="A891" s="346"/>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46"/>
      <c r="AA891" s="346"/>
      <c r="AB891" s="346"/>
      <c r="AC891" s="346"/>
      <c r="AD891" s="346"/>
      <c r="AE891" s="346"/>
      <c r="AF891" s="346"/>
      <c r="AG891" s="346"/>
      <c r="AH891" s="346"/>
      <c r="AI891" s="346"/>
      <c r="AJ891" s="346"/>
      <c r="AK891" s="346"/>
      <c r="AL891" s="346"/>
      <c r="AM891" s="346"/>
      <c r="AN891" s="346"/>
      <c r="AO891" s="346"/>
      <c r="AP891" s="346"/>
      <c r="AQ891" s="346"/>
      <c r="AR891" s="346"/>
      <c r="AS891" s="346"/>
      <c r="AT891" s="346"/>
      <c r="AU891" s="346"/>
      <c r="AV891" s="346"/>
      <c r="AW891" s="346"/>
      <c r="AX891" s="346"/>
      <c r="AY891" s="346"/>
      <c r="AZ891" s="346"/>
      <c r="BA891" s="346"/>
      <c r="BB891" s="346"/>
      <c r="BC891" s="346"/>
      <c r="BD891" s="346"/>
      <c r="BE891" s="346"/>
      <c r="BF891" s="346"/>
      <c r="BG891" s="346"/>
      <c r="BH891" s="346"/>
      <c r="BI891" s="346"/>
      <c r="BJ891" s="346"/>
      <c r="BK891" s="346"/>
      <c r="BL891" s="346"/>
      <c r="BM891" s="346"/>
      <c r="BN891" s="346"/>
      <c r="BO891" s="346"/>
      <c r="BP891" s="346"/>
      <c r="BQ891" s="346"/>
    </row>
    <row r="892" ht="15.75" customHeight="1">
      <c r="A892" s="346"/>
      <c r="B892" s="346"/>
      <c r="C892" s="346"/>
      <c r="D892" s="346"/>
      <c r="E892" s="346"/>
      <c r="F892" s="346"/>
      <c r="G892" s="346"/>
      <c r="H892" s="346"/>
      <c r="I892" s="346"/>
      <c r="J892" s="346"/>
      <c r="K892" s="346"/>
      <c r="L892" s="346"/>
      <c r="M892" s="346"/>
      <c r="N892" s="346"/>
      <c r="O892" s="346"/>
      <c r="P892" s="346"/>
      <c r="Q892" s="346"/>
      <c r="R892" s="346"/>
      <c r="S892" s="346"/>
      <c r="T892" s="346"/>
      <c r="U892" s="346"/>
      <c r="V892" s="346"/>
      <c r="W892" s="346"/>
      <c r="X892" s="346"/>
      <c r="Y892" s="346"/>
      <c r="Z892" s="346"/>
      <c r="AA892" s="346"/>
      <c r="AB892" s="346"/>
      <c r="AC892" s="346"/>
      <c r="AD892" s="346"/>
      <c r="AE892" s="346"/>
      <c r="AF892" s="346"/>
      <c r="AG892" s="346"/>
      <c r="AH892" s="346"/>
      <c r="AI892" s="346"/>
      <c r="AJ892" s="346"/>
      <c r="AK892" s="346"/>
      <c r="AL892" s="346"/>
      <c r="AM892" s="346"/>
      <c r="AN892" s="346"/>
      <c r="AO892" s="346"/>
      <c r="AP892" s="346"/>
      <c r="AQ892" s="346"/>
      <c r="AR892" s="346"/>
      <c r="AS892" s="346"/>
      <c r="AT892" s="346"/>
      <c r="AU892" s="346"/>
      <c r="AV892" s="346"/>
      <c r="AW892" s="346"/>
      <c r="AX892" s="346"/>
      <c r="AY892" s="346"/>
      <c r="AZ892" s="346"/>
      <c r="BA892" s="346"/>
      <c r="BB892" s="346"/>
      <c r="BC892" s="346"/>
      <c r="BD892" s="346"/>
      <c r="BE892" s="346"/>
      <c r="BF892" s="346"/>
      <c r="BG892" s="346"/>
      <c r="BH892" s="346"/>
      <c r="BI892" s="346"/>
      <c r="BJ892" s="346"/>
      <c r="BK892" s="346"/>
      <c r="BL892" s="346"/>
      <c r="BM892" s="346"/>
      <c r="BN892" s="346"/>
      <c r="BO892" s="346"/>
      <c r="BP892" s="346"/>
      <c r="BQ892" s="346"/>
    </row>
    <row r="893" ht="15.75" customHeight="1">
      <c r="A893" s="346"/>
      <c r="B893" s="346"/>
      <c r="C893" s="346"/>
      <c r="D893" s="346"/>
      <c r="E893" s="346"/>
      <c r="F893" s="346"/>
      <c r="G893" s="346"/>
      <c r="H893" s="346"/>
      <c r="I893" s="346"/>
      <c r="J893" s="346"/>
      <c r="K893" s="346"/>
      <c r="L893" s="346"/>
      <c r="M893" s="346"/>
      <c r="N893" s="346"/>
      <c r="O893" s="346"/>
      <c r="P893" s="346"/>
      <c r="Q893" s="346"/>
      <c r="R893" s="346"/>
      <c r="S893" s="346"/>
      <c r="T893" s="346"/>
      <c r="U893" s="346"/>
      <c r="V893" s="346"/>
      <c r="W893" s="346"/>
      <c r="X893" s="346"/>
      <c r="Y893" s="346"/>
      <c r="Z893" s="346"/>
      <c r="AA893" s="346"/>
      <c r="AB893" s="346"/>
      <c r="AC893" s="346"/>
      <c r="AD893" s="346"/>
      <c r="AE893" s="346"/>
      <c r="AF893" s="346"/>
      <c r="AG893" s="346"/>
      <c r="AH893" s="346"/>
      <c r="AI893" s="346"/>
      <c r="AJ893" s="346"/>
      <c r="AK893" s="346"/>
      <c r="AL893" s="346"/>
      <c r="AM893" s="346"/>
      <c r="AN893" s="346"/>
      <c r="AO893" s="346"/>
      <c r="AP893" s="346"/>
      <c r="AQ893" s="346"/>
      <c r="AR893" s="346"/>
      <c r="AS893" s="346"/>
      <c r="AT893" s="346"/>
      <c r="AU893" s="346"/>
      <c r="AV893" s="346"/>
      <c r="AW893" s="346"/>
      <c r="AX893" s="346"/>
      <c r="AY893" s="346"/>
      <c r="AZ893" s="346"/>
      <c r="BA893" s="346"/>
      <c r="BB893" s="346"/>
      <c r="BC893" s="346"/>
      <c r="BD893" s="346"/>
      <c r="BE893" s="346"/>
      <c r="BF893" s="346"/>
      <c r="BG893" s="346"/>
      <c r="BH893" s="346"/>
      <c r="BI893" s="346"/>
      <c r="BJ893" s="346"/>
      <c r="BK893" s="346"/>
      <c r="BL893" s="346"/>
      <c r="BM893" s="346"/>
      <c r="BN893" s="346"/>
      <c r="BO893" s="346"/>
      <c r="BP893" s="346"/>
      <c r="BQ893" s="346"/>
    </row>
    <row r="894" ht="15.75" customHeight="1">
      <c r="A894" s="346"/>
      <c r="B894" s="346"/>
      <c r="C894" s="346"/>
      <c r="D894" s="346"/>
      <c r="E894" s="346"/>
      <c r="F894" s="346"/>
      <c r="G894" s="346"/>
      <c r="H894" s="346"/>
      <c r="I894" s="346"/>
      <c r="J894" s="346"/>
      <c r="K894" s="346"/>
      <c r="L894" s="346"/>
      <c r="M894" s="346"/>
      <c r="N894" s="346"/>
      <c r="O894" s="346"/>
      <c r="P894" s="346"/>
      <c r="Q894" s="346"/>
      <c r="R894" s="346"/>
      <c r="S894" s="346"/>
      <c r="T894" s="346"/>
      <c r="U894" s="346"/>
      <c r="V894" s="346"/>
      <c r="W894" s="346"/>
      <c r="X894" s="346"/>
      <c r="Y894" s="346"/>
      <c r="Z894" s="346"/>
      <c r="AA894" s="346"/>
      <c r="AB894" s="346"/>
      <c r="AC894" s="346"/>
      <c r="AD894" s="346"/>
      <c r="AE894" s="346"/>
      <c r="AF894" s="346"/>
      <c r="AG894" s="346"/>
      <c r="AH894" s="346"/>
      <c r="AI894" s="346"/>
      <c r="AJ894" s="346"/>
      <c r="AK894" s="346"/>
      <c r="AL894" s="346"/>
      <c r="AM894" s="346"/>
      <c r="AN894" s="346"/>
      <c r="AO894" s="346"/>
      <c r="AP894" s="346"/>
      <c r="AQ894" s="346"/>
      <c r="AR894" s="346"/>
      <c r="AS894" s="346"/>
      <c r="AT894" s="346"/>
      <c r="AU894" s="346"/>
      <c r="AV894" s="346"/>
      <c r="AW894" s="346"/>
      <c r="AX894" s="346"/>
      <c r="AY894" s="346"/>
      <c r="AZ894" s="346"/>
      <c r="BA894" s="346"/>
      <c r="BB894" s="346"/>
      <c r="BC894" s="346"/>
      <c r="BD894" s="346"/>
      <c r="BE894" s="346"/>
      <c r="BF894" s="346"/>
      <c r="BG894" s="346"/>
      <c r="BH894" s="346"/>
      <c r="BI894" s="346"/>
      <c r="BJ894" s="346"/>
      <c r="BK894" s="346"/>
      <c r="BL894" s="346"/>
      <c r="BM894" s="346"/>
      <c r="BN894" s="346"/>
      <c r="BO894" s="346"/>
      <c r="BP894" s="346"/>
      <c r="BQ894" s="346"/>
    </row>
    <row r="895" ht="15.75" customHeight="1">
      <c r="A895" s="346"/>
      <c r="B895" s="346"/>
      <c r="C895" s="346"/>
      <c r="D895" s="346"/>
      <c r="E895" s="346"/>
      <c r="F895" s="346"/>
      <c r="G895" s="346"/>
      <c r="H895" s="346"/>
      <c r="I895" s="346"/>
      <c r="J895" s="346"/>
      <c r="K895" s="346"/>
      <c r="L895" s="346"/>
      <c r="M895" s="346"/>
      <c r="N895" s="346"/>
      <c r="O895" s="346"/>
      <c r="P895" s="346"/>
      <c r="Q895" s="346"/>
      <c r="R895" s="346"/>
      <c r="S895" s="346"/>
      <c r="T895" s="346"/>
      <c r="U895" s="346"/>
      <c r="V895" s="346"/>
      <c r="W895" s="346"/>
      <c r="X895" s="346"/>
      <c r="Y895" s="346"/>
      <c r="Z895" s="346"/>
      <c r="AA895" s="346"/>
      <c r="AB895" s="346"/>
      <c r="AC895" s="346"/>
      <c r="AD895" s="346"/>
      <c r="AE895" s="346"/>
      <c r="AF895" s="346"/>
      <c r="AG895" s="346"/>
      <c r="AH895" s="346"/>
      <c r="AI895" s="346"/>
      <c r="AJ895" s="346"/>
      <c r="AK895" s="346"/>
      <c r="AL895" s="346"/>
      <c r="AM895" s="346"/>
      <c r="AN895" s="346"/>
      <c r="AO895" s="346"/>
      <c r="AP895" s="346"/>
      <c r="AQ895" s="346"/>
      <c r="AR895" s="346"/>
      <c r="AS895" s="346"/>
      <c r="AT895" s="346"/>
      <c r="AU895" s="346"/>
      <c r="AV895" s="346"/>
      <c r="AW895" s="346"/>
      <c r="AX895" s="346"/>
      <c r="AY895" s="346"/>
      <c r="AZ895" s="346"/>
      <c r="BA895" s="346"/>
      <c r="BB895" s="346"/>
      <c r="BC895" s="346"/>
      <c r="BD895" s="346"/>
      <c r="BE895" s="346"/>
      <c r="BF895" s="346"/>
      <c r="BG895" s="346"/>
      <c r="BH895" s="346"/>
      <c r="BI895" s="346"/>
      <c r="BJ895" s="346"/>
      <c r="BK895" s="346"/>
      <c r="BL895" s="346"/>
      <c r="BM895" s="346"/>
      <c r="BN895" s="346"/>
      <c r="BO895" s="346"/>
      <c r="BP895" s="346"/>
      <c r="BQ895" s="346"/>
    </row>
    <row r="896" ht="15.75" customHeight="1">
      <c r="A896" s="346"/>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c r="AA896" s="346"/>
      <c r="AB896" s="346"/>
      <c r="AC896" s="346"/>
      <c r="AD896" s="346"/>
      <c r="AE896" s="346"/>
      <c r="AF896" s="346"/>
      <c r="AG896" s="346"/>
      <c r="AH896" s="346"/>
      <c r="AI896" s="346"/>
      <c r="AJ896" s="346"/>
      <c r="AK896" s="346"/>
      <c r="AL896" s="346"/>
      <c r="AM896" s="346"/>
      <c r="AN896" s="346"/>
      <c r="AO896" s="346"/>
      <c r="AP896" s="346"/>
      <c r="AQ896" s="346"/>
      <c r="AR896" s="346"/>
      <c r="AS896" s="346"/>
      <c r="AT896" s="346"/>
      <c r="AU896" s="346"/>
      <c r="AV896" s="346"/>
      <c r="AW896" s="346"/>
      <c r="AX896" s="346"/>
      <c r="AY896" s="346"/>
      <c r="AZ896" s="346"/>
      <c r="BA896" s="346"/>
      <c r="BB896" s="346"/>
      <c r="BC896" s="346"/>
      <c r="BD896" s="346"/>
      <c r="BE896" s="346"/>
      <c r="BF896" s="346"/>
      <c r="BG896" s="346"/>
      <c r="BH896" s="346"/>
      <c r="BI896" s="346"/>
      <c r="BJ896" s="346"/>
      <c r="BK896" s="346"/>
      <c r="BL896" s="346"/>
      <c r="BM896" s="346"/>
      <c r="BN896" s="346"/>
      <c r="BO896" s="346"/>
      <c r="BP896" s="346"/>
      <c r="BQ896" s="346"/>
    </row>
    <row r="897" ht="15.75" customHeight="1">
      <c r="A897" s="346"/>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c r="Y897" s="346"/>
      <c r="Z897" s="346"/>
      <c r="AA897" s="346"/>
      <c r="AB897" s="346"/>
      <c r="AC897" s="346"/>
      <c r="AD897" s="346"/>
      <c r="AE897" s="346"/>
      <c r="AF897" s="346"/>
      <c r="AG897" s="346"/>
      <c r="AH897" s="346"/>
      <c r="AI897" s="346"/>
      <c r="AJ897" s="346"/>
      <c r="AK897" s="346"/>
      <c r="AL897" s="346"/>
      <c r="AM897" s="346"/>
      <c r="AN897" s="346"/>
      <c r="AO897" s="346"/>
      <c r="AP897" s="346"/>
      <c r="AQ897" s="346"/>
      <c r="AR897" s="346"/>
      <c r="AS897" s="346"/>
      <c r="AT897" s="346"/>
      <c r="AU897" s="346"/>
      <c r="AV897" s="346"/>
      <c r="AW897" s="346"/>
      <c r="AX897" s="346"/>
      <c r="AY897" s="346"/>
      <c r="AZ897" s="346"/>
      <c r="BA897" s="346"/>
      <c r="BB897" s="346"/>
      <c r="BC897" s="346"/>
      <c r="BD897" s="346"/>
      <c r="BE897" s="346"/>
      <c r="BF897" s="346"/>
      <c r="BG897" s="346"/>
      <c r="BH897" s="346"/>
      <c r="BI897" s="346"/>
      <c r="BJ897" s="346"/>
      <c r="BK897" s="346"/>
      <c r="BL897" s="346"/>
      <c r="BM897" s="346"/>
      <c r="BN897" s="346"/>
      <c r="BO897" s="346"/>
      <c r="BP897" s="346"/>
      <c r="BQ897" s="346"/>
    </row>
    <row r="898" ht="15.75" customHeight="1">
      <c r="A898" s="346"/>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c r="Y898" s="346"/>
      <c r="Z898" s="346"/>
      <c r="AA898" s="346"/>
      <c r="AB898" s="346"/>
      <c r="AC898" s="346"/>
      <c r="AD898" s="346"/>
      <c r="AE898" s="346"/>
      <c r="AF898" s="346"/>
      <c r="AG898" s="346"/>
      <c r="AH898" s="346"/>
      <c r="AI898" s="346"/>
      <c r="AJ898" s="346"/>
      <c r="AK898" s="346"/>
      <c r="AL898" s="346"/>
      <c r="AM898" s="346"/>
      <c r="AN898" s="346"/>
      <c r="AO898" s="346"/>
      <c r="AP898" s="346"/>
      <c r="AQ898" s="346"/>
      <c r="AR898" s="346"/>
      <c r="AS898" s="346"/>
      <c r="AT898" s="346"/>
      <c r="AU898" s="346"/>
      <c r="AV898" s="346"/>
      <c r="AW898" s="346"/>
      <c r="AX898" s="346"/>
      <c r="AY898" s="346"/>
      <c r="AZ898" s="346"/>
      <c r="BA898" s="346"/>
      <c r="BB898" s="346"/>
      <c r="BC898" s="346"/>
      <c r="BD898" s="346"/>
      <c r="BE898" s="346"/>
      <c r="BF898" s="346"/>
      <c r="BG898" s="346"/>
      <c r="BH898" s="346"/>
      <c r="BI898" s="346"/>
      <c r="BJ898" s="346"/>
      <c r="BK898" s="346"/>
      <c r="BL898" s="346"/>
      <c r="BM898" s="346"/>
      <c r="BN898" s="346"/>
      <c r="BO898" s="346"/>
      <c r="BP898" s="346"/>
      <c r="BQ898" s="346"/>
    </row>
    <row r="899" ht="15.75" customHeight="1">
      <c r="A899" s="346"/>
      <c r="B899" s="346"/>
      <c r="C899" s="346"/>
      <c r="D899" s="346"/>
      <c r="E899" s="346"/>
      <c r="F899" s="346"/>
      <c r="G899" s="346"/>
      <c r="H899" s="346"/>
      <c r="I899" s="346"/>
      <c r="J899" s="346"/>
      <c r="K899" s="346"/>
      <c r="L899" s="346"/>
      <c r="M899" s="346"/>
      <c r="N899" s="346"/>
      <c r="O899" s="346"/>
      <c r="P899" s="346"/>
      <c r="Q899" s="346"/>
      <c r="R899" s="346"/>
      <c r="S899" s="346"/>
      <c r="T899" s="346"/>
      <c r="U899" s="346"/>
      <c r="V899" s="346"/>
      <c r="W899" s="346"/>
      <c r="X899" s="346"/>
      <c r="Y899" s="346"/>
      <c r="Z899" s="346"/>
      <c r="AA899" s="346"/>
      <c r="AB899" s="346"/>
      <c r="AC899" s="346"/>
      <c r="AD899" s="346"/>
      <c r="AE899" s="346"/>
      <c r="AF899" s="346"/>
      <c r="AG899" s="346"/>
      <c r="AH899" s="346"/>
      <c r="AI899" s="346"/>
      <c r="AJ899" s="346"/>
      <c r="AK899" s="346"/>
      <c r="AL899" s="346"/>
      <c r="AM899" s="346"/>
      <c r="AN899" s="346"/>
      <c r="AO899" s="346"/>
      <c r="AP899" s="346"/>
      <c r="AQ899" s="346"/>
      <c r="AR899" s="346"/>
      <c r="AS899" s="346"/>
      <c r="AT899" s="346"/>
      <c r="AU899" s="346"/>
      <c r="AV899" s="346"/>
      <c r="AW899" s="346"/>
      <c r="AX899" s="346"/>
      <c r="AY899" s="346"/>
      <c r="AZ899" s="346"/>
      <c r="BA899" s="346"/>
      <c r="BB899" s="346"/>
      <c r="BC899" s="346"/>
      <c r="BD899" s="346"/>
      <c r="BE899" s="346"/>
      <c r="BF899" s="346"/>
      <c r="BG899" s="346"/>
      <c r="BH899" s="346"/>
      <c r="BI899" s="346"/>
      <c r="BJ899" s="346"/>
      <c r="BK899" s="346"/>
      <c r="BL899" s="346"/>
      <c r="BM899" s="346"/>
      <c r="BN899" s="346"/>
      <c r="BO899" s="346"/>
      <c r="BP899" s="346"/>
      <c r="BQ899" s="346"/>
    </row>
    <row r="900" ht="15.75" customHeight="1">
      <c r="A900" s="346"/>
      <c r="B900" s="346"/>
      <c r="C900" s="346"/>
      <c r="D900" s="346"/>
      <c r="E900" s="346"/>
      <c r="F900" s="346"/>
      <c r="G900" s="346"/>
      <c r="H900" s="346"/>
      <c r="I900" s="346"/>
      <c r="J900" s="346"/>
      <c r="K900" s="346"/>
      <c r="L900" s="346"/>
      <c r="M900" s="346"/>
      <c r="N900" s="346"/>
      <c r="O900" s="346"/>
      <c r="P900" s="346"/>
      <c r="Q900" s="346"/>
      <c r="R900" s="346"/>
      <c r="S900" s="346"/>
      <c r="T900" s="346"/>
      <c r="U900" s="346"/>
      <c r="V900" s="346"/>
      <c r="W900" s="346"/>
      <c r="X900" s="346"/>
      <c r="Y900" s="346"/>
      <c r="Z900" s="346"/>
      <c r="AA900" s="346"/>
      <c r="AB900" s="346"/>
      <c r="AC900" s="346"/>
      <c r="AD900" s="346"/>
      <c r="AE900" s="346"/>
      <c r="AF900" s="346"/>
      <c r="AG900" s="346"/>
      <c r="AH900" s="346"/>
      <c r="AI900" s="346"/>
      <c r="AJ900" s="346"/>
      <c r="AK900" s="346"/>
      <c r="AL900" s="346"/>
      <c r="AM900" s="346"/>
      <c r="AN900" s="346"/>
      <c r="AO900" s="346"/>
      <c r="AP900" s="346"/>
      <c r="AQ900" s="346"/>
      <c r="AR900" s="346"/>
      <c r="AS900" s="346"/>
      <c r="AT900" s="346"/>
      <c r="AU900" s="346"/>
      <c r="AV900" s="346"/>
      <c r="AW900" s="346"/>
      <c r="AX900" s="346"/>
      <c r="AY900" s="346"/>
      <c r="AZ900" s="346"/>
      <c r="BA900" s="346"/>
      <c r="BB900" s="346"/>
      <c r="BC900" s="346"/>
      <c r="BD900" s="346"/>
      <c r="BE900" s="346"/>
      <c r="BF900" s="346"/>
      <c r="BG900" s="346"/>
      <c r="BH900" s="346"/>
      <c r="BI900" s="346"/>
      <c r="BJ900" s="346"/>
      <c r="BK900" s="346"/>
      <c r="BL900" s="346"/>
      <c r="BM900" s="346"/>
      <c r="BN900" s="346"/>
      <c r="BO900" s="346"/>
      <c r="BP900" s="346"/>
      <c r="BQ900" s="346"/>
    </row>
    <row r="901" ht="15.75" customHeight="1">
      <c r="A901" s="346"/>
      <c r="B901" s="346"/>
      <c r="C901" s="346"/>
      <c r="D901" s="346"/>
      <c r="E901" s="346"/>
      <c r="F901" s="346"/>
      <c r="G901" s="346"/>
      <c r="H901" s="346"/>
      <c r="I901" s="346"/>
      <c r="J901" s="346"/>
      <c r="K901" s="346"/>
      <c r="L901" s="346"/>
      <c r="M901" s="346"/>
      <c r="N901" s="346"/>
      <c r="O901" s="346"/>
      <c r="P901" s="346"/>
      <c r="Q901" s="346"/>
      <c r="R901" s="346"/>
      <c r="S901" s="346"/>
      <c r="T901" s="346"/>
      <c r="U901" s="346"/>
      <c r="V901" s="346"/>
      <c r="W901" s="346"/>
      <c r="X901" s="346"/>
      <c r="Y901" s="346"/>
      <c r="Z901" s="346"/>
      <c r="AA901" s="346"/>
      <c r="AB901" s="346"/>
      <c r="AC901" s="346"/>
      <c r="AD901" s="346"/>
      <c r="AE901" s="346"/>
      <c r="AF901" s="346"/>
      <c r="AG901" s="346"/>
      <c r="AH901" s="346"/>
      <c r="AI901" s="346"/>
      <c r="AJ901" s="346"/>
      <c r="AK901" s="346"/>
      <c r="AL901" s="346"/>
      <c r="AM901" s="346"/>
      <c r="AN901" s="346"/>
      <c r="AO901" s="346"/>
      <c r="AP901" s="346"/>
      <c r="AQ901" s="346"/>
      <c r="AR901" s="346"/>
      <c r="AS901" s="346"/>
      <c r="AT901" s="346"/>
      <c r="AU901" s="346"/>
      <c r="AV901" s="346"/>
      <c r="AW901" s="346"/>
      <c r="AX901" s="346"/>
      <c r="AY901" s="346"/>
      <c r="AZ901" s="346"/>
      <c r="BA901" s="346"/>
      <c r="BB901" s="346"/>
      <c r="BC901" s="346"/>
      <c r="BD901" s="346"/>
      <c r="BE901" s="346"/>
      <c r="BF901" s="346"/>
      <c r="BG901" s="346"/>
      <c r="BH901" s="346"/>
      <c r="BI901" s="346"/>
      <c r="BJ901" s="346"/>
      <c r="BK901" s="346"/>
      <c r="BL901" s="346"/>
      <c r="BM901" s="346"/>
      <c r="BN901" s="346"/>
      <c r="BO901" s="346"/>
      <c r="BP901" s="346"/>
      <c r="BQ901" s="346"/>
    </row>
    <row r="902" ht="15.75" customHeight="1">
      <c r="A902" s="346"/>
      <c r="B902" s="346"/>
      <c r="C902" s="346"/>
      <c r="D902" s="346"/>
      <c r="E902" s="346"/>
      <c r="F902" s="346"/>
      <c r="G902" s="346"/>
      <c r="H902" s="346"/>
      <c r="I902" s="346"/>
      <c r="J902" s="346"/>
      <c r="K902" s="346"/>
      <c r="L902" s="346"/>
      <c r="M902" s="346"/>
      <c r="N902" s="346"/>
      <c r="O902" s="346"/>
      <c r="P902" s="346"/>
      <c r="Q902" s="346"/>
      <c r="R902" s="346"/>
      <c r="S902" s="346"/>
      <c r="T902" s="346"/>
      <c r="U902" s="346"/>
      <c r="V902" s="346"/>
      <c r="W902" s="346"/>
      <c r="X902" s="346"/>
      <c r="Y902" s="346"/>
      <c r="Z902" s="346"/>
      <c r="AA902" s="346"/>
      <c r="AB902" s="346"/>
      <c r="AC902" s="346"/>
      <c r="AD902" s="346"/>
      <c r="AE902" s="346"/>
      <c r="AF902" s="346"/>
      <c r="AG902" s="346"/>
      <c r="AH902" s="346"/>
      <c r="AI902" s="346"/>
      <c r="AJ902" s="346"/>
      <c r="AK902" s="346"/>
      <c r="AL902" s="346"/>
      <c r="AM902" s="346"/>
      <c r="AN902" s="346"/>
      <c r="AO902" s="346"/>
      <c r="AP902" s="346"/>
      <c r="AQ902" s="346"/>
      <c r="AR902" s="346"/>
      <c r="AS902" s="346"/>
      <c r="AT902" s="346"/>
      <c r="AU902" s="346"/>
      <c r="AV902" s="346"/>
      <c r="AW902" s="346"/>
      <c r="AX902" s="346"/>
      <c r="AY902" s="346"/>
      <c r="AZ902" s="346"/>
      <c r="BA902" s="346"/>
      <c r="BB902" s="346"/>
      <c r="BC902" s="346"/>
      <c r="BD902" s="346"/>
      <c r="BE902" s="346"/>
      <c r="BF902" s="346"/>
      <c r="BG902" s="346"/>
      <c r="BH902" s="346"/>
      <c r="BI902" s="346"/>
      <c r="BJ902" s="346"/>
      <c r="BK902" s="346"/>
      <c r="BL902" s="346"/>
      <c r="BM902" s="346"/>
      <c r="BN902" s="346"/>
      <c r="BO902" s="346"/>
      <c r="BP902" s="346"/>
      <c r="BQ902" s="346"/>
    </row>
    <row r="903" ht="15.75" customHeight="1">
      <c r="A903" s="346"/>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c r="Y903" s="346"/>
      <c r="Z903" s="346"/>
      <c r="AA903" s="346"/>
      <c r="AB903" s="346"/>
      <c r="AC903" s="346"/>
      <c r="AD903" s="346"/>
      <c r="AE903" s="346"/>
      <c r="AF903" s="346"/>
      <c r="AG903" s="346"/>
      <c r="AH903" s="346"/>
      <c r="AI903" s="346"/>
      <c r="AJ903" s="346"/>
      <c r="AK903" s="346"/>
      <c r="AL903" s="346"/>
      <c r="AM903" s="346"/>
      <c r="AN903" s="346"/>
      <c r="AO903" s="346"/>
      <c r="AP903" s="346"/>
      <c r="AQ903" s="346"/>
      <c r="AR903" s="346"/>
      <c r="AS903" s="346"/>
      <c r="AT903" s="346"/>
      <c r="AU903" s="346"/>
      <c r="AV903" s="346"/>
      <c r="AW903" s="346"/>
      <c r="AX903" s="346"/>
      <c r="AY903" s="346"/>
      <c r="AZ903" s="346"/>
      <c r="BA903" s="346"/>
      <c r="BB903" s="346"/>
      <c r="BC903" s="346"/>
      <c r="BD903" s="346"/>
      <c r="BE903" s="346"/>
      <c r="BF903" s="346"/>
      <c r="BG903" s="346"/>
      <c r="BH903" s="346"/>
      <c r="BI903" s="346"/>
      <c r="BJ903" s="346"/>
      <c r="BK903" s="346"/>
      <c r="BL903" s="346"/>
      <c r="BM903" s="346"/>
      <c r="BN903" s="346"/>
      <c r="BO903" s="346"/>
      <c r="BP903" s="346"/>
      <c r="BQ903" s="346"/>
    </row>
    <row r="904" ht="15.75" customHeight="1">
      <c r="A904" s="346"/>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c r="Y904" s="346"/>
      <c r="Z904" s="346"/>
      <c r="AA904" s="346"/>
      <c r="AB904" s="346"/>
      <c r="AC904" s="346"/>
      <c r="AD904" s="346"/>
      <c r="AE904" s="346"/>
      <c r="AF904" s="346"/>
      <c r="AG904" s="346"/>
      <c r="AH904" s="346"/>
      <c r="AI904" s="346"/>
      <c r="AJ904" s="346"/>
      <c r="AK904" s="346"/>
      <c r="AL904" s="346"/>
      <c r="AM904" s="346"/>
      <c r="AN904" s="346"/>
      <c r="AO904" s="346"/>
      <c r="AP904" s="346"/>
      <c r="AQ904" s="346"/>
      <c r="AR904" s="346"/>
      <c r="AS904" s="346"/>
      <c r="AT904" s="346"/>
      <c r="AU904" s="346"/>
      <c r="AV904" s="346"/>
      <c r="AW904" s="346"/>
      <c r="AX904" s="346"/>
      <c r="AY904" s="346"/>
      <c r="AZ904" s="346"/>
      <c r="BA904" s="346"/>
      <c r="BB904" s="346"/>
      <c r="BC904" s="346"/>
      <c r="BD904" s="346"/>
      <c r="BE904" s="346"/>
      <c r="BF904" s="346"/>
      <c r="BG904" s="346"/>
      <c r="BH904" s="346"/>
      <c r="BI904" s="346"/>
      <c r="BJ904" s="346"/>
      <c r="BK904" s="346"/>
      <c r="BL904" s="346"/>
      <c r="BM904" s="346"/>
      <c r="BN904" s="346"/>
      <c r="BO904" s="346"/>
      <c r="BP904" s="346"/>
      <c r="BQ904" s="346"/>
    </row>
    <row r="905" ht="15.75" customHeight="1">
      <c r="A905" s="346"/>
      <c r="B905" s="346"/>
      <c r="C905" s="346"/>
      <c r="D905" s="346"/>
      <c r="E905" s="346"/>
      <c r="F905" s="346"/>
      <c r="G905" s="346"/>
      <c r="H905" s="346"/>
      <c r="I905" s="346"/>
      <c r="J905" s="346"/>
      <c r="K905" s="346"/>
      <c r="L905" s="346"/>
      <c r="M905" s="346"/>
      <c r="N905" s="346"/>
      <c r="O905" s="346"/>
      <c r="P905" s="346"/>
      <c r="Q905" s="346"/>
      <c r="R905" s="346"/>
      <c r="S905" s="346"/>
      <c r="T905" s="346"/>
      <c r="U905" s="346"/>
      <c r="V905" s="346"/>
      <c r="W905" s="346"/>
      <c r="X905" s="346"/>
      <c r="Y905" s="346"/>
      <c r="Z905" s="346"/>
      <c r="AA905" s="346"/>
      <c r="AB905" s="346"/>
      <c r="AC905" s="346"/>
      <c r="AD905" s="346"/>
      <c r="AE905" s="346"/>
      <c r="AF905" s="346"/>
      <c r="AG905" s="346"/>
      <c r="AH905" s="346"/>
      <c r="AI905" s="346"/>
      <c r="AJ905" s="346"/>
      <c r="AK905" s="346"/>
      <c r="AL905" s="346"/>
      <c r="AM905" s="346"/>
      <c r="AN905" s="346"/>
      <c r="AO905" s="346"/>
      <c r="AP905" s="346"/>
      <c r="AQ905" s="346"/>
      <c r="AR905" s="346"/>
      <c r="AS905" s="346"/>
      <c r="AT905" s="346"/>
      <c r="AU905" s="346"/>
      <c r="AV905" s="346"/>
      <c r="AW905" s="346"/>
      <c r="AX905" s="346"/>
      <c r="AY905" s="346"/>
      <c r="AZ905" s="346"/>
      <c r="BA905" s="346"/>
      <c r="BB905" s="346"/>
      <c r="BC905" s="346"/>
      <c r="BD905" s="346"/>
      <c r="BE905" s="346"/>
      <c r="BF905" s="346"/>
      <c r="BG905" s="346"/>
      <c r="BH905" s="346"/>
      <c r="BI905" s="346"/>
      <c r="BJ905" s="346"/>
      <c r="BK905" s="346"/>
      <c r="BL905" s="346"/>
      <c r="BM905" s="346"/>
      <c r="BN905" s="346"/>
      <c r="BO905" s="346"/>
      <c r="BP905" s="346"/>
      <c r="BQ905" s="346"/>
    </row>
    <row r="906" ht="15.75" customHeight="1">
      <c r="A906" s="346"/>
      <c r="B906" s="346"/>
      <c r="C906" s="346"/>
      <c r="D906" s="346"/>
      <c r="E906" s="346"/>
      <c r="F906" s="346"/>
      <c r="G906" s="346"/>
      <c r="H906" s="346"/>
      <c r="I906" s="346"/>
      <c r="J906" s="346"/>
      <c r="K906" s="346"/>
      <c r="L906" s="346"/>
      <c r="M906" s="346"/>
      <c r="N906" s="346"/>
      <c r="O906" s="346"/>
      <c r="P906" s="346"/>
      <c r="Q906" s="346"/>
      <c r="R906" s="346"/>
      <c r="S906" s="346"/>
      <c r="T906" s="346"/>
      <c r="U906" s="346"/>
      <c r="V906" s="346"/>
      <c r="W906" s="346"/>
      <c r="X906" s="346"/>
      <c r="Y906" s="346"/>
      <c r="Z906" s="346"/>
      <c r="AA906" s="346"/>
      <c r="AB906" s="346"/>
      <c r="AC906" s="346"/>
      <c r="AD906" s="346"/>
      <c r="AE906" s="346"/>
      <c r="AF906" s="346"/>
      <c r="AG906" s="346"/>
      <c r="AH906" s="346"/>
      <c r="AI906" s="346"/>
      <c r="AJ906" s="346"/>
      <c r="AK906" s="346"/>
      <c r="AL906" s="346"/>
      <c r="AM906" s="346"/>
      <c r="AN906" s="346"/>
      <c r="AO906" s="346"/>
      <c r="AP906" s="346"/>
      <c r="AQ906" s="346"/>
      <c r="AR906" s="346"/>
      <c r="AS906" s="346"/>
      <c r="AT906" s="346"/>
      <c r="AU906" s="346"/>
      <c r="AV906" s="346"/>
      <c r="AW906" s="346"/>
      <c r="AX906" s="346"/>
      <c r="AY906" s="346"/>
      <c r="AZ906" s="346"/>
      <c r="BA906" s="346"/>
      <c r="BB906" s="346"/>
      <c r="BC906" s="346"/>
      <c r="BD906" s="346"/>
      <c r="BE906" s="346"/>
      <c r="BF906" s="346"/>
      <c r="BG906" s="346"/>
      <c r="BH906" s="346"/>
      <c r="BI906" s="346"/>
      <c r="BJ906" s="346"/>
      <c r="BK906" s="346"/>
      <c r="BL906" s="346"/>
      <c r="BM906" s="346"/>
      <c r="BN906" s="346"/>
      <c r="BO906" s="346"/>
      <c r="BP906" s="346"/>
      <c r="BQ906" s="346"/>
    </row>
    <row r="907" ht="15.75" customHeight="1">
      <c r="A907" s="346"/>
      <c r="B907" s="346"/>
      <c r="C907" s="346"/>
      <c r="D907" s="346"/>
      <c r="E907" s="346"/>
      <c r="F907" s="346"/>
      <c r="G907" s="346"/>
      <c r="H907" s="346"/>
      <c r="I907" s="346"/>
      <c r="J907" s="346"/>
      <c r="K907" s="346"/>
      <c r="L907" s="346"/>
      <c r="M907" s="346"/>
      <c r="N907" s="346"/>
      <c r="O907" s="346"/>
      <c r="P907" s="346"/>
      <c r="Q907" s="346"/>
      <c r="R907" s="346"/>
      <c r="S907" s="346"/>
      <c r="T907" s="346"/>
      <c r="U907" s="346"/>
      <c r="V907" s="346"/>
      <c r="W907" s="346"/>
      <c r="X907" s="346"/>
      <c r="Y907" s="346"/>
      <c r="Z907" s="346"/>
      <c r="AA907" s="346"/>
      <c r="AB907" s="346"/>
      <c r="AC907" s="346"/>
      <c r="AD907" s="346"/>
      <c r="AE907" s="346"/>
      <c r="AF907" s="346"/>
      <c r="AG907" s="346"/>
      <c r="AH907" s="346"/>
      <c r="AI907" s="346"/>
      <c r="AJ907" s="346"/>
      <c r="AK907" s="346"/>
      <c r="AL907" s="346"/>
      <c r="AM907" s="346"/>
      <c r="AN907" s="346"/>
      <c r="AO907" s="346"/>
      <c r="AP907" s="346"/>
      <c r="AQ907" s="346"/>
      <c r="AR907" s="346"/>
      <c r="AS907" s="346"/>
      <c r="AT907" s="346"/>
      <c r="AU907" s="346"/>
      <c r="AV907" s="346"/>
      <c r="AW907" s="346"/>
      <c r="AX907" s="346"/>
      <c r="AY907" s="346"/>
      <c r="AZ907" s="346"/>
      <c r="BA907" s="346"/>
      <c r="BB907" s="346"/>
      <c r="BC907" s="346"/>
      <c r="BD907" s="346"/>
      <c r="BE907" s="346"/>
      <c r="BF907" s="346"/>
      <c r="BG907" s="346"/>
      <c r="BH907" s="346"/>
      <c r="BI907" s="346"/>
      <c r="BJ907" s="346"/>
      <c r="BK907" s="346"/>
      <c r="BL907" s="346"/>
      <c r="BM907" s="346"/>
      <c r="BN907" s="346"/>
      <c r="BO907" s="346"/>
      <c r="BP907" s="346"/>
      <c r="BQ907" s="346"/>
    </row>
    <row r="908" ht="15.75" customHeight="1">
      <c r="A908" s="346"/>
      <c r="B908" s="346"/>
      <c r="C908" s="346"/>
      <c r="D908" s="346"/>
      <c r="E908" s="346"/>
      <c r="F908" s="346"/>
      <c r="G908" s="346"/>
      <c r="H908" s="346"/>
      <c r="I908" s="346"/>
      <c r="J908" s="346"/>
      <c r="K908" s="346"/>
      <c r="L908" s="346"/>
      <c r="M908" s="346"/>
      <c r="N908" s="346"/>
      <c r="O908" s="346"/>
      <c r="P908" s="346"/>
      <c r="Q908" s="346"/>
      <c r="R908" s="346"/>
      <c r="S908" s="346"/>
      <c r="T908" s="346"/>
      <c r="U908" s="346"/>
      <c r="V908" s="346"/>
      <c r="W908" s="346"/>
      <c r="X908" s="346"/>
      <c r="Y908" s="346"/>
      <c r="Z908" s="346"/>
      <c r="AA908" s="346"/>
      <c r="AB908" s="346"/>
      <c r="AC908" s="346"/>
      <c r="AD908" s="346"/>
      <c r="AE908" s="346"/>
      <c r="AF908" s="346"/>
      <c r="AG908" s="346"/>
      <c r="AH908" s="346"/>
      <c r="AI908" s="346"/>
      <c r="AJ908" s="346"/>
      <c r="AK908" s="346"/>
      <c r="AL908" s="346"/>
      <c r="AM908" s="346"/>
      <c r="AN908" s="346"/>
      <c r="AO908" s="346"/>
      <c r="AP908" s="346"/>
      <c r="AQ908" s="346"/>
      <c r="AR908" s="346"/>
      <c r="AS908" s="346"/>
      <c r="AT908" s="346"/>
      <c r="AU908" s="346"/>
      <c r="AV908" s="346"/>
      <c r="AW908" s="346"/>
      <c r="AX908" s="346"/>
      <c r="AY908" s="346"/>
      <c r="AZ908" s="346"/>
      <c r="BA908" s="346"/>
      <c r="BB908" s="346"/>
      <c r="BC908" s="346"/>
      <c r="BD908" s="346"/>
      <c r="BE908" s="346"/>
      <c r="BF908" s="346"/>
      <c r="BG908" s="346"/>
      <c r="BH908" s="346"/>
      <c r="BI908" s="346"/>
      <c r="BJ908" s="346"/>
      <c r="BK908" s="346"/>
      <c r="BL908" s="346"/>
      <c r="BM908" s="346"/>
      <c r="BN908" s="346"/>
      <c r="BO908" s="346"/>
      <c r="BP908" s="346"/>
      <c r="BQ908" s="346"/>
    </row>
    <row r="909" ht="15.75" customHeight="1">
      <c r="A909" s="346"/>
      <c r="B909" s="346"/>
      <c r="C909" s="346"/>
      <c r="D909" s="346"/>
      <c r="E909" s="346"/>
      <c r="F909" s="346"/>
      <c r="G909" s="346"/>
      <c r="H909" s="346"/>
      <c r="I909" s="346"/>
      <c r="J909" s="346"/>
      <c r="K909" s="346"/>
      <c r="L909" s="346"/>
      <c r="M909" s="346"/>
      <c r="N909" s="346"/>
      <c r="O909" s="346"/>
      <c r="P909" s="346"/>
      <c r="Q909" s="346"/>
      <c r="R909" s="346"/>
      <c r="S909" s="346"/>
      <c r="T909" s="346"/>
      <c r="U909" s="346"/>
      <c r="V909" s="346"/>
      <c r="W909" s="346"/>
      <c r="X909" s="346"/>
      <c r="Y909" s="346"/>
      <c r="Z909" s="346"/>
      <c r="AA909" s="346"/>
      <c r="AB909" s="346"/>
      <c r="AC909" s="346"/>
      <c r="AD909" s="346"/>
      <c r="AE909" s="346"/>
      <c r="AF909" s="346"/>
      <c r="AG909" s="346"/>
      <c r="AH909" s="346"/>
      <c r="AI909" s="346"/>
      <c r="AJ909" s="346"/>
      <c r="AK909" s="346"/>
      <c r="AL909" s="346"/>
      <c r="AM909" s="346"/>
      <c r="AN909" s="346"/>
      <c r="AO909" s="346"/>
      <c r="AP909" s="346"/>
      <c r="AQ909" s="346"/>
      <c r="AR909" s="346"/>
      <c r="AS909" s="346"/>
      <c r="AT909" s="346"/>
      <c r="AU909" s="346"/>
      <c r="AV909" s="346"/>
      <c r="AW909" s="346"/>
      <c r="AX909" s="346"/>
      <c r="AY909" s="346"/>
      <c r="AZ909" s="346"/>
      <c r="BA909" s="346"/>
      <c r="BB909" s="346"/>
      <c r="BC909" s="346"/>
      <c r="BD909" s="346"/>
      <c r="BE909" s="346"/>
      <c r="BF909" s="346"/>
      <c r="BG909" s="346"/>
      <c r="BH909" s="346"/>
      <c r="BI909" s="346"/>
      <c r="BJ909" s="346"/>
      <c r="BK909" s="346"/>
      <c r="BL909" s="346"/>
      <c r="BM909" s="346"/>
      <c r="BN909" s="346"/>
      <c r="BO909" s="346"/>
      <c r="BP909" s="346"/>
      <c r="BQ909" s="346"/>
    </row>
    <row r="910" ht="15.75" customHeight="1">
      <c r="A910" s="346"/>
      <c r="B910" s="346"/>
      <c r="C910" s="346"/>
      <c r="D910" s="346"/>
      <c r="E910" s="346"/>
      <c r="F910" s="346"/>
      <c r="G910" s="346"/>
      <c r="H910" s="346"/>
      <c r="I910" s="346"/>
      <c r="J910" s="346"/>
      <c r="K910" s="346"/>
      <c r="L910" s="346"/>
      <c r="M910" s="346"/>
      <c r="N910" s="346"/>
      <c r="O910" s="346"/>
      <c r="P910" s="346"/>
      <c r="Q910" s="346"/>
      <c r="R910" s="346"/>
      <c r="S910" s="346"/>
      <c r="T910" s="346"/>
      <c r="U910" s="346"/>
      <c r="V910" s="346"/>
      <c r="W910" s="346"/>
      <c r="X910" s="346"/>
      <c r="Y910" s="346"/>
      <c r="Z910" s="346"/>
      <c r="AA910" s="346"/>
      <c r="AB910" s="346"/>
      <c r="AC910" s="346"/>
      <c r="AD910" s="346"/>
      <c r="AE910" s="346"/>
      <c r="AF910" s="346"/>
      <c r="AG910" s="346"/>
      <c r="AH910" s="346"/>
      <c r="AI910" s="346"/>
      <c r="AJ910" s="346"/>
      <c r="AK910" s="346"/>
      <c r="AL910" s="346"/>
      <c r="AM910" s="346"/>
      <c r="AN910" s="346"/>
      <c r="AO910" s="346"/>
      <c r="AP910" s="346"/>
      <c r="AQ910" s="346"/>
      <c r="AR910" s="346"/>
      <c r="AS910" s="346"/>
      <c r="AT910" s="346"/>
      <c r="AU910" s="346"/>
      <c r="AV910" s="346"/>
      <c r="AW910" s="346"/>
      <c r="AX910" s="346"/>
      <c r="AY910" s="346"/>
      <c r="AZ910" s="346"/>
      <c r="BA910" s="346"/>
      <c r="BB910" s="346"/>
      <c r="BC910" s="346"/>
      <c r="BD910" s="346"/>
      <c r="BE910" s="346"/>
      <c r="BF910" s="346"/>
      <c r="BG910" s="346"/>
      <c r="BH910" s="346"/>
      <c r="BI910" s="346"/>
      <c r="BJ910" s="346"/>
      <c r="BK910" s="346"/>
      <c r="BL910" s="346"/>
      <c r="BM910" s="346"/>
      <c r="BN910" s="346"/>
      <c r="BO910" s="346"/>
      <c r="BP910" s="346"/>
      <c r="BQ910" s="346"/>
    </row>
    <row r="911" ht="15.75" customHeight="1">
      <c r="A911" s="346"/>
      <c r="B911" s="346"/>
      <c r="C911" s="346"/>
      <c r="D911" s="346"/>
      <c r="E911" s="346"/>
      <c r="F911" s="346"/>
      <c r="G911" s="346"/>
      <c r="H911" s="346"/>
      <c r="I911" s="346"/>
      <c r="J911" s="346"/>
      <c r="K911" s="346"/>
      <c r="L911" s="346"/>
      <c r="M911" s="346"/>
      <c r="N911" s="346"/>
      <c r="O911" s="346"/>
      <c r="P911" s="346"/>
      <c r="Q911" s="346"/>
      <c r="R911" s="346"/>
      <c r="S911" s="346"/>
      <c r="T911" s="346"/>
      <c r="U911" s="346"/>
      <c r="V911" s="346"/>
      <c r="W911" s="346"/>
      <c r="X911" s="346"/>
      <c r="Y911" s="346"/>
      <c r="Z911" s="346"/>
      <c r="AA911" s="346"/>
      <c r="AB911" s="346"/>
      <c r="AC911" s="346"/>
      <c r="AD911" s="346"/>
      <c r="AE911" s="346"/>
      <c r="AF911" s="346"/>
      <c r="AG911" s="346"/>
      <c r="AH911" s="346"/>
      <c r="AI911" s="346"/>
      <c r="AJ911" s="346"/>
      <c r="AK911" s="346"/>
      <c r="AL911" s="346"/>
      <c r="AM911" s="346"/>
      <c r="AN911" s="346"/>
      <c r="AO911" s="346"/>
      <c r="AP911" s="346"/>
      <c r="AQ911" s="346"/>
      <c r="AR911" s="346"/>
      <c r="AS911" s="346"/>
      <c r="AT911" s="346"/>
      <c r="AU911" s="346"/>
      <c r="AV911" s="346"/>
      <c r="AW911" s="346"/>
      <c r="AX911" s="346"/>
      <c r="AY911" s="346"/>
      <c r="AZ911" s="346"/>
      <c r="BA911" s="346"/>
      <c r="BB911" s="346"/>
      <c r="BC911" s="346"/>
      <c r="BD911" s="346"/>
      <c r="BE911" s="346"/>
      <c r="BF911" s="346"/>
      <c r="BG911" s="346"/>
      <c r="BH911" s="346"/>
      <c r="BI911" s="346"/>
      <c r="BJ911" s="346"/>
      <c r="BK911" s="346"/>
      <c r="BL911" s="346"/>
      <c r="BM911" s="346"/>
      <c r="BN911" s="346"/>
      <c r="BO911" s="346"/>
      <c r="BP911" s="346"/>
      <c r="BQ911" s="346"/>
    </row>
    <row r="912" ht="15.75" customHeight="1">
      <c r="A912" s="346"/>
      <c r="B912" s="346"/>
      <c r="C912" s="346"/>
      <c r="D912" s="346"/>
      <c r="E912" s="346"/>
      <c r="F912" s="346"/>
      <c r="G912" s="346"/>
      <c r="H912" s="346"/>
      <c r="I912" s="346"/>
      <c r="J912" s="346"/>
      <c r="K912" s="346"/>
      <c r="L912" s="346"/>
      <c r="M912" s="346"/>
      <c r="N912" s="346"/>
      <c r="O912" s="346"/>
      <c r="P912" s="346"/>
      <c r="Q912" s="346"/>
      <c r="R912" s="346"/>
      <c r="S912" s="346"/>
      <c r="T912" s="346"/>
      <c r="U912" s="346"/>
      <c r="V912" s="346"/>
      <c r="W912" s="346"/>
      <c r="X912" s="346"/>
      <c r="Y912" s="346"/>
      <c r="Z912" s="346"/>
      <c r="AA912" s="346"/>
      <c r="AB912" s="346"/>
      <c r="AC912" s="346"/>
      <c r="AD912" s="346"/>
      <c r="AE912" s="346"/>
      <c r="AF912" s="346"/>
      <c r="AG912" s="346"/>
      <c r="AH912" s="346"/>
      <c r="AI912" s="346"/>
      <c r="AJ912" s="346"/>
      <c r="AK912" s="346"/>
      <c r="AL912" s="346"/>
      <c r="AM912" s="346"/>
      <c r="AN912" s="346"/>
      <c r="AO912" s="346"/>
      <c r="AP912" s="346"/>
      <c r="AQ912" s="346"/>
      <c r="AR912" s="346"/>
      <c r="AS912" s="346"/>
      <c r="AT912" s="346"/>
      <c r="AU912" s="346"/>
      <c r="AV912" s="346"/>
      <c r="AW912" s="346"/>
      <c r="AX912" s="346"/>
      <c r="AY912" s="346"/>
      <c r="AZ912" s="346"/>
      <c r="BA912" s="346"/>
      <c r="BB912" s="346"/>
      <c r="BC912" s="346"/>
      <c r="BD912" s="346"/>
      <c r="BE912" s="346"/>
      <c r="BF912" s="346"/>
      <c r="BG912" s="346"/>
      <c r="BH912" s="346"/>
      <c r="BI912" s="346"/>
      <c r="BJ912" s="346"/>
      <c r="BK912" s="346"/>
      <c r="BL912" s="346"/>
      <c r="BM912" s="346"/>
      <c r="BN912" s="346"/>
      <c r="BO912" s="346"/>
      <c r="BP912" s="346"/>
      <c r="BQ912" s="346"/>
    </row>
    <row r="913" ht="15.75" customHeight="1">
      <c r="A913" s="346"/>
      <c r="B913" s="346"/>
      <c r="C913" s="346"/>
      <c r="D913" s="346"/>
      <c r="E913" s="346"/>
      <c r="F913" s="346"/>
      <c r="G913" s="346"/>
      <c r="H913" s="346"/>
      <c r="I913" s="346"/>
      <c r="J913" s="346"/>
      <c r="K913" s="346"/>
      <c r="L913" s="346"/>
      <c r="M913" s="346"/>
      <c r="N913" s="346"/>
      <c r="O913" s="346"/>
      <c r="P913" s="346"/>
      <c r="Q913" s="346"/>
      <c r="R913" s="346"/>
      <c r="S913" s="346"/>
      <c r="T913" s="346"/>
      <c r="U913" s="346"/>
      <c r="V913" s="346"/>
      <c r="W913" s="346"/>
      <c r="X913" s="346"/>
      <c r="Y913" s="346"/>
      <c r="Z913" s="346"/>
      <c r="AA913" s="346"/>
      <c r="AB913" s="346"/>
      <c r="AC913" s="346"/>
      <c r="AD913" s="346"/>
      <c r="AE913" s="346"/>
      <c r="AF913" s="346"/>
      <c r="AG913" s="346"/>
      <c r="AH913" s="346"/>
      <c r="AI913" s="346"/>
      <c r="AJ913" s="346"/>
      <c r="AK913" s="346"/>
      <c r="AL913" s="346"/>
      <c r="AM913" s="346"/>
      <c r="AN913" s="346"/>
      <c r="AO913" s="346"/>
      <c r="AP913" s="346"/>
      <c r="AQ913" s="346"/>
      <c r="AR913" s="346"/>
      <c r="AS913" s="346"/>
      <c r="AT913" s="346"/>
      <c r="AU913" s="346"/>
      <c r="AV913" s="346"/>
      <c r="AW913" s="346"/>
      <c r="AX913" s="346"/>
      <c r="AY913" s="346"/>
      <c r="AZ913" s="346"/>
      <c r="BA913" s="346"/>
      <c r="BB913" s="346"/>
      <c r="BC913" s="346"/>
      <c r="BD913" s="346"/>
      <c r="BE913" s="346"/>
      <c r="BF913" s="346"/>
      <c r="BG913" s="346"/>
      <c r="BH913" s="346"/>
      <c r="BI913" s="346"/>
      <c r="BJ913" s="346"/>
      <c r="BK913" s="346"/>
      <c r="BL913" s="346"/>
      <c r="BM913" s="346"/>
      <c r="BN913" s="346"/>
      <c r="BO913" s="346"/>
      <c r="BP913" s="346"/>
      <c r="BQ913" s="346"/>
    </row>
    <row r="914" ht="15.75" customHeight="1">
      <c r="A914" s="346"/>
      <c r="B914" s="346"/>
      <c r="C914" s="346"/>
      <c r="D914" s="346"/>
      <c r="E914" s="346"/>
      <c r="F914" s="346"/>
      <c r="G914" s="346"/>
      <c r="H914" s="346"/>
      <c r="I914" s="346"/>
      <c r="J914" s="346"/>
      <c r="K914" s="346"/>
      <c r="L914" s="346"/>
      <c r="M914" s="346"/>
      <c r="N914" s="346"/>
      <c r="O914" s="346"/>
      <c r="P914" s="346"/>
      <c r="Q914" s="346"/>
      <c r="R914" s="346"/>
      <c r="S914" s="346"/>
      <c r="T914" s="346"/>
      <c r="U914" s="346"/>
      <c r="V914" s="346"/>
      <c r="W914" s="346"/>
      <c r="X914" s="346"/>
      <c r="Y914" s="346"/>
      <c r="Z914" s="346"/>
      <c r="AA914" s="346"/>
      <c r="AB914" s="346"/>
      <c r="AC914" s="346"/>
      <c r="AD914" s="346"/>
      <c r="AE914" s="346"/>
      <c r="AF914" s="346"/>
      <c r="AG914" s="346"/>
      <c r="AH914" s="346"/>
      <c r="AI914" s="346"/>
      <c r="AJ914" s="346"/>
      <c r="AK914" s="346"/>
      <c r="AL914" s="346"/>
      <c r="AM914" s="346"/>
      <c r="AN914" s="346"/>
      <c r="AO914" s="346"/>
      <c r="AP914" s="346"/>
      <c r="AQ914" s="346"/>
      <c r="AR914" s="346"/>
      <c r="AS914" s="346"/>
      <c r="AT914" s="346"/>
      <c r="AU914" s="346"/>
      <c r="AV914" s="346"/>
      <c r="AW914" s="346"/>
      <c r="AX914" s="346"/>
      <c r="AY914" s="346"/>
      <c r="AZ914" s="346"/>
      <c r="BA914" s="346"/>
      <c r="BB914" s="346"/>
      <c r="BC914" s="346"/>
      <c r="BD914" s="346"/>
      <c r="BE914" s="346"/>
      <c r="BF914" s="346"/>
      <c r="BG914" s="346"/>
      <c r="BH914" s="346"/>
      <c r="BI914" s="346"/>
      <c r="BJ914" s="346"/>
      <c r="BK914" s="346"/>
      <c r="BL914" s="346"/>
      <c r="BM914" s="346"/>
      <c r="BN914" s="346"/>
      <c r="BO914" s="346"/>
      <c r="BP914" s="346"/>
      <c r="BQ914" s="346"/>
    </row>
    <row r="915" ht="15.75" customHeight="1">
      <c r="A915" s="346"/>
      <c r="B915" s="346"/>
      <c r="C915" s="346"/>
      <c r="D915" s="346"/>
      <c r="E915" s="346"/>
      <c r="F915" s="346"/>
      <c r="G915" s="346"/>
      <c r="H915" s="346"/>
      <c r="I915" s="346"/>
      <c r="J915" s="346"/>
      <c r="K915" s="346"/>
      <c r="L915" s="346"/>
      <c r="M915" s="346"/>
      <c r="N915" s="346"/>
      <c r="O915" s="346"/>
      <c r="P915" s="346"/>
      <c r="Q915" s="346"/>
      <c r="R915" s="346"/>
      <c r="S915" s="346"/>
      <c r="T915" s="346"/>
      <c r="U915" s="346"/>
      <c r="V915" s="346"/>
      <c r="W915" s="346"/>
      <c r="X915" s="346"/>
      <c r="Y915" s="346"/>
      <c r="Z915" s="346"/>
      <c r="AA915" s="346"/>
      <c r="AB915" s="346"/>
      <c r="AC915" s="346"/>
      <c r="AD915" s="346"/>
      <c r="AE915" s="346"/>
      <c r="AF915" s="346"/>
      <c r="AG915" s="346"/>
      <c r="AH915" s="346"/>
      <c r="AI915" s="346"/>
      <c r="AJ915" s="346"/>
      <c r="AK915" s="346"/>
      <c r="AL915" s="346"/>
      <c r="AM915" s="346"/>
      <c r="AN915" s="346"/>
      <c r="AO915" s="346"/>
      <c r="AP915" s="346"/>
      <c r="AQ915" s="346"/>
      <c r="AR915" s="346"/>
      <c r="AS915" s="346"/>
      <c r="AT915" s="346"/>
      <c r="AU915" s="346"/>
      <c r="AV915" s="346"/>
      <c r="AW915" s="346"/>
      <c r="AX915" s="346"/>
      <c r="AY915" s="346"/>
      <c r="AZ915" s="346"/>
      <c r="BA915" s="346"/>
      <c r="BB915" s="346"/>
      <c r="BC915" s="346"/>
      <c r="BD915" s="346"/>
      <c r="BE915" s="346"/>
      <c r="BF915" s="346"/>
      <c r="BG915" s="346"/>
      <c r="BH915" s="346"/>
      <c r="BI915" s="346"/>
      <c r="BJ915" s="346"/>
      <c r="BK915" s="346"/>
      <c r="BL915" s="346"/>
      <c r="BM915" s="346"/>
      <c r="BN915" s="346"/>
      <c r="BO915" s="346"/>
      <c r="BP915" s="346"/>
      <c r="BQ915" s="346"/>
    </row>
    <row r="916" ht="15.75" customHeight="1">
      <c r="A916" s="346"/>
      <c r="B916" s="346"/>
      <c r="C916" s="346"/>
      <c r="D916" s="346"/>
      <c r="E916" s="346"/>
      <c r="F916" s="346"/>
      <c r="G916" s="346"/>
      <c r="H916" s="346"/>
      <c r="I916" s="346"/>
      <c r="J916" s="346"/>
      <c r="K916" s="346"/>
      <c r="L916" s="346"/>
      <c r="M916" s="346"/>
      <c r="N916" s="346"/>
      <c r="O916" s="346"/>
      <c r="P916" s="346"/>
      <c r="Q916" s="346"/>
      <c r="R916" s="346"/>
      <c r="S916" s="346"/>
      <c r="T916" s="346"/>
      <c r="U916" s="346"/>
      <c r="V916" s="346"/>
      <c r="W916" s="346"/>
      <c r="X916" s="346"/>
      <c r="Y916" s="346"/>
      <c r="Z916" s="346"/>
      <c r="AA916" s="346"/>
      <c r="AB916" s="346"/>
      <c r="AC916" s="346"/>
      <c r="AD916" s="346"/>
      <c r="AE916" s="346"/>
      <c r="AF916" s="346"/>
      <c r="AG916" s="346"/>
      <c r="AH916" s="346"/>
      <c r="AI916" s="346"/>
      <c r="AJ916" s="346"/>
      <c r="AK916" s="346"/>
      <c r="AL916" s="346"/>
      <c r="AM916" s="346"/>
      <c r="AN916" s="346"/>
      <c r="AO916" s="346"/>
      <c r="AP916" s="346"/>
      <c r="AQ916" s="346"/>
      <c r="AR916" s="346"/>
      <c r="AS916" s="346"/>
      <c r="AT916" s="346"/>
      <c r="AU916" s="346"/>
      <c r="AV916" s="346"/>
      <c r="AW916" s="346"/>
      <c r="AX916" s="346"/>
      <c r="AY916" s="346"/>
      <c r="AZ916" s="346"/>
      <c r="BA916" s="346"/>
      <c r="BB916" s="346"/>
      <c r="BC916" s="346"/>
      <c r="BD916" s="346"/>
      <c r="BE916" s="346"/>
      <c r="BF916" s="346"/>
      <c r="BG916" s="346"/>
      <c r="BH916" s="346"/>
      <c r="BI916" s="346"/>
      <c r="BJ916" s="346"/>
      <c r="BK916" s="346"/>
      <c r="BL916" s="346"/>
      <c r="BM916" s="346"/>
      <c r="BN916" s="346"/>
      <c r="BO916" s="346"/>
      <c r="BP916" s="346"/>
      <c r="BQ916" s="346"/>
    </row>
    <row r="917" ht="15.75" customHeight="1">
      <c r="A917" s="346"/>
      <c r="B917" s="346"/>
      <c r="C917" s="346"/>
      <c r="D917" s="346"/>
      <c r="E917" s="346"/>
      <c r="F917" s="346"/>
      <c r="G917" s="346"/>
      <c r="H917" s="346"/>
      <c r="I917" s="346"/>
      <c r="J917" s="346"/>
      <c r="K917" s="346"/>
      <c r="L917" s="346"/>
      <c r="M917" s="346"/>
      <c r="N917" s="346"/>
      <c r="O917" s="346"/>
      <c r="P917" s="346"/>
      <c r="Q917" s="346"/>
      <c r="R917" s="346"/>
      <c r="S917" s="346"/>
      <c r="T917" s="346"/>
      <c r="U917" s="346"/>
      <c r="V917" s="346"/>
      <c r="W917" s="346"/>
      <c r="X917" s="346"/>
      <c r="Y917" s="346"/>
      <c r="Z917" s="346"/>
      <c r="AA917" s="346"/>
      <c r="AB917" s="346"/>
      <c r="AC917" s="346"/>
      <c r="AD917" s="346"/>
      <c r="AE917" s="346"/>
      <c r="AF917" s="346"/>
      <c r="AG917" s="346"/>
      <c r="AH917" s="346"/>
      <c r="AI917" s="346"/>
      <c r="AJ917" s="346"/>
      <c r="AK917" s="346"/>
      <c r="AL917" s="346"/>
      <c r="AM917" s="346"/>
      <c r="AN917" s="346"/>
      <c r="AO917" s="346"/>
      <c r="AP917" s="346"/>
      <c r="AQ917" s="346"/>
      <c r="AR917" s="346"/>
      <c r="AS917" s="346"/>
      <c r="AT917" s="346"/>
      <c r="AU917" s="346"/>
      <c r="AV917" s="346"/>
      <c r="AW917" s="346"/>
      <c r="AX917" s="346"/>
      <c r="AY917" s="346"/>
      <c r="AZ917" s="346"/>
      <c r="BA917" s="346"/>
      <c r="BB917" s="346"/>
      <c r="BC917" s="346"/>
      <c r="BD917" s="346"/>
      <c r="BE917" s="346"/>
      <c r="BF917" s="346"/>
      <c r="BG917" s="346"/>
      <c r="BH917" s="346"/>
      <c r="BI917" s="346"/>
      <c r="BJ917" s="346"/>
      <c r="BK917" s="346"/>
      <c r="BL917" s="346"/>
      <c r="BM917" s="346"/>
      <c r="BN917" s="346"/>
      <c r="BO917" s="346"/>
      <c r="BP917" s="346"/>
      <c r="BQ917" s="346"/>
    </row>
    <row r="918" ht="15.75" customHeight="1">
      <c r="A918" s="346"/>
      <c r="B918" s="346"/>
      <c r="C918" s="346"/>
      <c r="D918" s="346"/>
      <c r="E918" s="346"/>
      <c r="F918" s="346"/>
      <c r="G918" s="346"/>
      <c r="H918" s="346"/>
      <c r="I918" s="346"/>
      <c r="J918" s="346"/>
      <c r="K918" s="346"/>
      <c r="L918" s="346"/>
      <c r="M918" s="346"/>
      <c r="N918" s="346"/>
      <c r="O918" s="346"/>
      <c r="P918" s="346"/>
      <c r="Q918" s="346"/>
      <c r="R918" s="346"/>
      <c r="S918" s="346"/>
      <c r="T918" s="346"/>
      <c r="U918" s="346"/>
      <c r="V918" s="346"/>
      <c r="W918" s="346"/>
      <c r="X918" s="346"/>
      <c r="Y918" s="346"/>
      <c r="Z918" s="346"/>
      <c r="AA918" s="346"/>
      <c r="AB918" s="346"/>
      <c r="AC918" s="346"/>
      <c r="AD918" s="346"/>
      <c r="AE918" s="346"/>
      <c r="AF918" s="346"/>
      <c r="AG918" s="346"/>
      <c r="AH918" s="346"/>
      <c r="AI918" s="346"/>
      <c r="AJ918" s="346"/>
      <c r="AK918" s="346"/>
      <c r="AL918" s="346"/>
      <c r="AM918" s="346"/>
      <c r="AN918" s="346"/>
      <c r="AO918" s="346"/>
      <c r="AP918" s="346"/>
      <c r="AQ918" s="346"/>
      <c r="AR918" s="346"/>
      <c r="AS918" s="346"/>
      <c r="AT918" s="346"/>
      <c r="AU918" s="346"/>
      <c r="AV918" s="346"/>
      <c r="AW918" s="346"/>
      <c r="AX918" s="346"/>
      <c r="AY918" s="346"/>
      <c r="AZ918" s="346"/>
      <c r="BA918" s="346"/>
      <c r="BB918" s="346"/>
      <c r="BC918" s="346"/>
      <c r="BD918" s="346"/>
      <c r="BE918" s="346"/>
      <c r="BF918" s="346"/>
      <c r="BG918" s="346"/>
      <c r="BH918" s="346"/>
      <c r="BI918" s="346"/>
      <c r="BJ918" s="346"/>
      <c r="BK918" s="346"/>
      <c r="BL918" s="346"/>
      <c r="BM918" s="346"/>
      <c r="BN918" s="346"/>
      <c r="BO918" s="346"/>
      <c r="BP918" s="346"/>
      <c r="BQ918" s="346"/>
    </row>
    <row r="919" ht="15.75" customHeight="1">
      <c r="A919" s="346"/>
      <c r="B919" s="346"/>
      <c r="C919" s="346"/>
      <c r="D919" s="346"/>
      <c r="E919" s="346"/>
      <c r="F919" s="346"/>
      <c r="G919" s="346"/>
      <c r="H919" s="346"/>
      <c r="I919" s="346"/>
      <c r="J919" s="346"/>
      <c r="K919" s="346"/>
      <c r="L919" s="346"/>
      <c r="M919" s="346"/>
      <c r="N919" s="346"/>
      <c r="O919" s="346"/>
      <c r="P919" s="346"/>
      <c r="Q919" s="346"/>
      <c r="R919" s="346"/>
      <c r="S919" s="346"/>
      <c r="T919" s="346"/>
      <c r="U919" s="346"/>
      <c r="V919" s="346"/>
      <c r="W919" s="346"/>
      <c r="X919" s="346"/>
      <c r="Y919" s="346"/>
      <c r="Z919" s="346"/>
      <c r="AA919" s="346"/>
      <c r="AB919" s="346"/>
      <c r="AC919" s="346"/>
      <c r="AD919" s="346"/>
      <c r="AE919" s="346"/>
      <c r="AF919" s="346"/>
      <c r="AG919" s="346"/>
      <c r="AH919" s="346"/>
      <c r="AI919" s="346"/>
      <c r="AJ919" s="346"/>
      <c r="AK919" s="346"/>
      <c r="AL919" s="346"/>
      <c r="AM919" s="346"/>
      <c r="AN919" s="346"/>
      <c r="AO919" s="346"/>
      <c r="AP919" s="346"/>
      <c r="AQ919" s="346"/>
      <c r="AR919" s="346"/>
      <c r="AS919" s="346"/>
      <c r="AT919" s="346"/>
      <c r="AU919" s="346"/>
      <c r="AV919" s="346"/>
      <c r="AW919" s="346"/>
      <c r="AX919" s="346"/>
      <c r="AY919" s="346"/>
      <c r="AZ919" s="346"/>
      <c r="BA919" s="346"/>
      <c r="BB919" s="346"/>
      <c r="BC919" s="346"/>
      <c r="BD919" s="346"/>
      <c r="BE919" s="346"/>
      <c r="BF919" s="346"/>
      <c r="BG919" s="346"/>
      <c r="BH919" s="346"/>
      <c r="BI919" s="346"/>
      <c r="BJ919" s="346"/>
      <c r="BK919" s="346"/>
      <c r="BL919" s="346"/>
      <c r="BM919" s="346"/>
      <c r="BN919" s="346"/>
      <c r="BO919" s="346"/>
      <c r="BP919" s="346"/>
      <c r="BQ919" s="346"/>
    </row>
    <row r="920" ht="15.75" customHeight="1">
      <c r="A920" s="346"/>
      <c r="B920" s="346"/>
      <c r="C920" s="346"/>
      <c r="D920" s="346"/>
      <c r="E920" s="346"/>
      <c r="F920" s="346"/>
      <c r="G920" s="346"/>
      <c r="H920" s="346"/>
      <c r="I920" s="346"/>
      <c r="J920" s="346"/>
      <c r="K920" s="346"/>
      <c r="L920" s="346"/>
      <c r="M920" s="346"/>
      <c r="N920" s="346"/>
      <c r="O920" s="346"/>
      <c r="P920" s="346"/>
      <c r="Q920" s="346"/>
      <c r="R920" s="346"/>
      <c r="S920" s="346"/>
      <c r="T920" s="346"/>
      <c r="U920" s="346"/>
      <c r="V920" s="346"/>
      <c r="W920" s="346"/>
      <c r="X920" s="346"/>
      <c r="Y920" s="346"/>
      <c r="Z920" s="346"/>
      <c r="AA920" s="346"/>
      <c r="AB920" s="346"/>
      <c r="AC920" s="346"/>
      <c r="AD920" s="346"/>
      <c r="AE920" s="346"/>
      <c r="AF920" s="346"/>
      <c r="AG920" s="346"/>
      <c r="AH920" s="346"/>
      <c r="AI920" s="346"/>
      <c r="AJ920" s="346"/>
      <c r="AK920" s="346"/>
      <c r="AL920" s="346"/>
      <c r="AM920" s="346"/>
      <c r="AN920" s="346"/>
      <c r="AO920" s="346"/>
      <c r="AP920" s="346"/>
      <c r="AQ920" s="346"/>
      <c r="AR920" s="346"/>
      <c r="AS920" s="346"/>
      <c r="AT920" s="346"/>
      <c r="AU920" s="346"/>
      <c r="AV920" s="346"/>
      <c r="AW920" s="346"/>
      <c r="AX920" s="346"/>
      <c r="AY920" s="346"/>
      <c r="AZ920" s="346"/>
      <c r="BA920" s="346"/>
      <c r="BB920" s="346"/>
      <c r="BC920" s="346"/>
      <c r="BD920" s="346"/>
      <c r="BE920" s="346"/>
      <c r="BF920" s="346"/>
      <c r="BG920" s="346"/>
      <c r="BH920" s="346"/>
      <c r="BI920" s="346"/>
      <c r="BJ920" s="346"/>
      <c r="BK920" s="346"/>
      <c r="BL920" s="346"/>
      <c r="BM920" s="346"/>
      <c r="BN920" s="346"/>
      <c r="BO920" s="346"/>
      <c r="BP920" s="346"/>
      <c r="BQ920" s="346"/>
    </row>
    <row r="921" ht="15.75" customHeight="1">
      <c r="A921" s="346"/>
      <c r="B921" s="346"/>
      <c r="C921" s="346"/>
      <c r="D921" s="346"/>
      <c r="E921" s="346"/>
      <c r="F921" s="346"/>
      <c r="G921" s="346"/>
      <c r="H921" s="346"/>
      <c r="I921" s="346"/>
      <c r="J921" s="346"/>
      <c r="K921" s="346"/>
      <c r="L921" s="346"/>
      <c r="M921" s="346"/>
      <c r="N921" s="346"/>
      <c r="O921" s="346"/>
      <c r="P921" s="346"/>
      <c r="Q921" s="346"/>
      <c r="R921" s="346"/>
      <c r="S921" s="346"/>
      <c r="T921" s="346"/>
      <c r="U921" s="346"/>
      <c r="V921" s="346"/>
      <c r="W921" s="346"/>
      <c r="X921" s="346"/>
      <c r="Y921" s="346"/>
      <c r="Z921" s="346"/>
      <c r="AA921" s="346"/>
      <c r="AB921" s="346"/>
      <c r="AC921" s="346"/>
      <c r="AD921" s="346"/>
      <c r="AE921" s="346"/>
      <c r="AF921" s="346"/>
      <c r="AG921" s="346"/>
      <c r="AH921" s="346"/>
      <c r="AI921" s="346"/>
      <c r="AJ921" s="346"/>
      <c r="AK921" s="346"/>
      <c r="AL921" s="346"/>
      <c r="AM921" s="346"/>
      <c r="AN921" s="346"/>
      <c r="AO921" s="346"/>
      <c r="AP921" s="346"/>
      <c r="AQ921" s="346"/>
      <c r="AR921" s="346"/>
      <c r="AS921" s="346"/>
      <c r="AT921" s="346"/>
      <c r="AU921" s="346"/>
      <c r="AV921" s="346"/>
      <c r="AW921" s="346"/>
      <c r="AX921" s="346"/>
      <c r="AY921" s="346"/>
      <c r="AZ921" s="346"/>
      <c r="BA921" s="346"/>
      <c r="BB921" s="346"/>
      <c r="BC921" s="346"/>
      <c r="BD921" s="346"/>
      <c r="BE921" s="346"/>
      <c r="BF921" s="346"/>
      <c r="BG921" s="346"/>
      <c r="BH921" s="346"/>
      <c r="BI921" s="346"/>
      <c r="BJ921" s="346"/>
      <c r="BK921" s="346"/>
      <c r="BL921" s="346"/>
      <c r="BM921" s="346"/>
      <c r="BN921" s="346"/>
      <c r="BO921" s="346"/>
      <c r="BP921" s="346"/>
      <c r="BQ921" s="346"/>
    </row>
    <row r="922" ht="15.75" customHeight="1">
      <c r="A922" s="346"/>
      <c r="B922" s="346"/>
      <c r="C922" s="346"/>
      <c r="D922" s="346"/>
      <c r="E922" s="346"/>
      <c r="F922" s="346"/>
      <c r="G922" s="346"/>
      <c r="H922" s="346"/>
      <c r="I922" s="346"/>
      <c r="J922" s="346"/>
      <c r="K922" s="346"/>
      <c r="L922" s="346"/>
      <c r="M922" s="346"/>
      <c r="N922" s="346"/>
      <c r="O922" s="346"/>
      <c r="P922" s="346"/>
      <c r="Q922" s="346"/>
      <c r="R922" s="346"/>
      <c r="S922" s="346"/>
      <c r="T922" s="346"/>
      <c r="U922" s="346"/>
      <c r="V922" s="346"/>
      <c r="W922" s="346"/>
      <c r="X922" s="346"/>
      <c r="Y922" s="346"/>
      <c r="Z922" s="346"/>
      <c r="AA922" s="346"/>
      <c r="AB922" s="346"/>
      <c r="AC922" s="346"/>
      <c r="AD922" s="346"/>
      <c r="AE922" s="346"/>
      <c r="AF922" s="346"/>
      <c r="AG922" s="346"/>
      <c r="AH922" s="346"/>
      <c r="AI922" s="346"/>
      <c r="AJ922" s="346"/>
      <c r="AK922" s="346"/>
      <c r="AL922" s="346"/>
      <c r="AM922" s="346"/>
      <c r="AN922" s="346"/>
      <c r="AO922" s="346"/>
      <c r="AP922" s="346"/>
      <c r="AQ922" s="346"/>
      <c r="AR922" s="346"/>
      <c r="AS922" s="346"/>
      <c r="AT922" s="346"/>
      <c r="AU922" s="346"/>
      <c r="AV922" s="346"/>
      <c r="AW922" s="346"/>
      <c r="AX922" s="346"/>
      <c r="AY922" s="346"/>
      <c r="AZ922" s="346"/>
      <c r="BA922" s="346"/>
      <c r="BB922" s="346"/>
      <c r="BC922" s="346"/>
      <c r="BD922" s="346"/>
      <c r="BE922" s="346"/>
      <c r="BF922" s="346"/>
      <c r="BG922" s="346"/>
      <c r="BH922" s="346"/>
      <c r="BI922" s="346"/>
      <c r="BJ922" s="346"/>
      <c r="BK922" s="346"/>
      <c r="BL922" s="346"/>
      <c r="BM922" s="346"/>
      <c r="BN922" s="346"/>
      <c r="BO922" s="346"/>
      <c r="BP922" s="346"/>
      <c r="BQ922" s="346"/>
    </row>
    <row r="923" ht="15.75" customHeight="1">
      <c r="A923" s="346"/>
      <c r="B923" s="346"/>
      <c r="C923" s="346"/>
      <c r="D923" s="346"/>
      <c r="E923" s="346"/>
      <c r="F923" s="346"/>
      <c r="G923" s="346"/>
      <c r="H923" s="346"/>
      <c r="I923" s="346"/>
      <c r="J923" s="346"/>
      <c r="K923" s="346"/>
      <c r="L923" s="346"/>
      <c r="M923" s="346"/>
      <c r="N923" s="346"/>
      <c r="O923" s="346"/>
      <c r="P923" s="346"/>
      <c r="Q923" s="346"/>
      <c r="R923" s="346"/>
      <c r="S923" s="346"/>
      <c r="T923" s="346"/>
      <c r="U923" s="346"/>
      <c r="V923" s="346"/>
      <c r="W923" s="346"/>
      <c r="X923" s="346"/>
      <c r="Y923" s="346"/>
      <c r="Z923" s="346"/>
      <c r="AA923" s="346"/>
      <c r="AB923" s="346"/>
      <c r="AC923" s="346"/>
      <c r="AD923" s="346"/>
      <c r="AE923" s="346"/>
      <c r="AF923" s="346"/>
      <c r="AG923" s="346"/>
      <c r="AH923" s="346"/>
      <c r="AI923" s="346"/>
      <c r="AJ923" s="346"/>
      <c r="AK923" s="346"/>
      <c r="AL923" s="346"/>
      <c r="AM923" s="346"/>
      <c r="AN923" s="346"/>
      <c r="AO923" s="346"/>
      <c r="AP923" s="346"/>
      <c r="AQ923" s="346"/>
      <c r="AR923" s="346"/>
      <c r="AS923" s="346"/>
      <c r="AT923" s="346"/>
      <c r="AU923" s="346"/>
      <c r="AV923" s="346"/>
      <c r="AW923" s="346"/>
      <c r="AX923" s="346"/>
      <c r="AY923" s="346"/>
      <c r="AZ923" s="346"/>
      <c r="BA923" s="346"/>
      <c r="BB923" s="346"/>
      <c r="BC923" s="346"/>
      <c r="BD923" s="346"/>
      <c r="BE923" s="346"/>
      <c r="BF923" s="346"/>
      <c r="BG923" s="346"/>
      <c r="BH923" s="346"/>
      <c r="BI923" s="346"/>
      <c r="BJ923" s="346"/>
      <c r="BK923" s="346"/>
      <c r="BL923" s="346"/>
      <c r="BM923" s="346"/>
      <c r="BN923" s="346"/>
      <c r="BO923" s="346"/>
      <c r="BP923" s="346"/>
      <c r="BQ923" s="346"/>
    </row>
    <row r="924" ht="15.75" customHeight="1">
      <c r="A924" s="346"/>
      <c r="B924" s="346"/>
      <c r="C924" s="346"/>
      <c r="D924" s="346"/>
      <c r="E924" s="346"/>
      <c r="F924" s="346"/>
      <c r="G924" s="346"/>
      <c r="H924" s="346"/>
      <c r="I924" s="346"/>
      <c r="J924" s="346"/>
      <c r="K924" s="346"/>
      <c r="L924" s="346"/>
      <c r="M924" s="346"/>
      <c r="N924" s="346"/>
      <c r="O924" s="346"/>
      <c r="P924" s="346"/>
      <c r="Q924" s="346"/>
      <c r="R924" s="346"/>
      <c r="S924" s="346"/>
      <c r="T924" s="346"/>
      <c r="U924" s="346"/>
      <c r="V924" s="346"/>
      <c r="W924" s="346"/>
      <c r="X924" s="346"/>
      <c r="Y924" s="346"/>
      <c r="Z924" s="346"/>
      <c r="AA924" s="346"/>
      <c r="AB924" s="346"/>
      <c r="AC924" s="346"/>
      <c r="AD924" s="346"/>
      <c r="AE924" s="346"/>
      <c r="AF924" s="346"/>
      <c r="AG924" s="346"/>
      <c r="AH924" s="346"/>
      <c r="AI924" s="346"/>
      <c r="AJ924" s="346"/>
      <c r="AK924" s="346"/>
      <c r="AL924" s="346"/>
      <c r="AM924" s="346"/>
      <c r="AN924" s="346"/>
      <c r="AO924" s="346"/>
      <c r="AP924" s="346"/>
      <c r="AQ924" s="346"/>
      <c r="AR924" s="346"/>
      <c r="AS924" s="346"/>
      <c r="AT924" s="346"/>
      <c r="AU924" s="346"/>
      <c r="AV924" s="346"/>
      <c r="AW924" s="346"/>
      <c r="AX924" s="346"/>
      <c r="AY924" s="346"/>
      <c r="AZ924" s="346"/>
      <c r="BA924" s="346"/>
      <c r="BB924" s="346"/>
      <c r="BC924" s="346"/>
      <c r="BD924" s="346"/>
      <c r="BE924" s="346"/>
      <c r="BF924" s="346"/>
      <c r="BG924" s="346"/>
      <c r="BH924" s="346"/>
      <c r="BI924" s="346"/>
      <c r="BJ924" s="346"/>
      <c r="BK924" s="346"/>
      <c r="BL924" s="346"/>
      <c r="BM924" s="346"/>
      <c r="BN924" s="346"/>
      <c r="BO924" s="346"/>
      <c r="BP924" s="346"/>
      <c r="BQ924" s="346"/>
    </row>
    <row r="925" ht="15.75" customHeight="1">
      <c r="A925" s="346"/>
      <c r="B925" s="346"/>
      <c r="C925" s="346"/>
      <c r="D925" s="346"/>
      <c r="E925" s="346"/>
      <c r="F925" s="346"/>
      <c r="G925" s="346"/>
      <c r="H925" s="346"/>
      <c r="I925" s="346"/>
      <c r="J925" s="346"/>
      <c r="K925" s="346"/>
      <c r="L925" s="346"/>
      <c r="M925" s="346"/>
      <c r="N925" s="346"/>
      <c r="O925" s="346"/>
      <c r="P925" s="346"/>
      <c r="Q925" s="346"/>
      <c r="R925" s="346"/>
      <c r="S925" s="346"/>
      <c r="T925" s="346"/>
      <c r="U925" s="346"/>
      <c r="V925" s="346"/>
      <c r="W925" s="346"/>
      <c r="X925" s="346"/>
      <c r="Y925" s="346"/>
      <c r="Z925" s="346"/>
      <c r="AA925" s="346"/>
      <c r="AB925" s="346"/>
      <c r="AC925" s="346"/>
      <c r="AD925" s="346"/>
      <c r="AE925" s="346"/>
      <c r="AF925" s="346"/>
      <c r="AG925" s="346"/>
      <c r="AH925" s="346"/>
      <c r="AI925" s="346"/>
      <c r="AJ925" s="346"/>
      <c r="AK925" s="346"/>
      <c r="AL925" s="346"/>
      <c r="AM925" s="346"/>
      <c r="AN925" s="346"/>
      <c r="AO925" s="346"/>
      <c r="AP925" s="346"/>
      <c r="AQ925" s="346"/>
      <c r="AR925" s="346"/>
      <c r="AS925" s="346"/>
      <c r="AT925" s="346"/>
      <c r="AU925" s="346"/>
      <c r="AV925" s="346"/>
      <c r="AW925" s="346"/>
      <c r="AX925" s="346"/>
      <c r="AY925" s="346"/>
      <c r="AZ925" s="346"/>
      <c r="BA925" s="346"/>
      <c r="BB925" s="346"/>
      <c r="BC925" s="346"/>
      <c r="BD925" s="346"/>
      <c r="BE925" s="346"/>
      <c r="BF925" s="346"/>
      <c r="BG925" s="346"/>
      <c r="BH925" s="346"/>
      <c r="BI925" s="346"/>
      <c r="BJ925" s="346"/>
      <c r="BK925" s="346"/>
      <c r="BL925" s="346"/>
      <c r="BM925" s="346"/>
      <c r="BN925" s="346"/>
      <c r="BO925" s="346"/>
      <c r="BP925" s="346"/>
      <c r="BQ925" s="346"/>
    </row>
    <row r="926" ht="15.75" customHeight="1">
      <c r="A926" s="346"/>
      <c r="B926" s="346"/>
      <c r="C926" s="346"/>
      <c r="D926" s="346"/>
      <c r="E926" s="346"/>
      <c r="F926" s="346"/>
      <c r="G926" s="346"/>
      <c r="H926" s="346"/>
      <c r="I926" s="346"/>
      <c r="J926" s="346"/>
      <c r="K926" s="346"/>
      <c r="L926" s="346"/>
      <c r="M926" s="346"/>
      <c r="N926" s="346"/>
      <c r="O926" s="346"/>
      <c r="P926" s="346"/>
      <c r="Q926" s="346"/>
      <c r="R926" s="346"/>
      <c r="S926" s="346"/>
      <c r="T926" s="346"/>
      <c r="U926" s="346"/>
      <c r="V926" s="346"/>
      <c r="W926" s="346"/>
      <c r="X926" s="346"/>
      <c r="Y926" s="346"/>
      <c r="Z926" s="346"/>
      <c r="AA926" s="346"/>
      <c r="AB926" s="346"/>
      <c r="AC926" s="346"/>
      <c r="AD926" s="346"/>
      <c r="AE926" s="346"/>
      <c r="AF926" s="346"/>
      <c r="AG926" s="346"/>
      <c r="AH926" s="346"/>
      <c r="AI926" s="346"/>
      <c r="AJ926" s="346"/>
      <c r="AK926" s="346"/>
      <c r="AL926" s="346"/>
      <c r="AM926" s="346"/>
      <c r="AN926" s="346"/>
      <c r="AO926" s="346"/>
      <c r="AP926" s="346"/>
      <c r="AQ926" s="346"/>
      <c r="AR926" s="346"/>
      <c r="AS926" s="346"/>
      <c r="AT926" s="346"/>
      <c r="AU926" s="346"/>
      <c r="AV926" s="346"/>
      <c r="AW926" s="346"/>
      <c r="AX926" s="346"/>
      <c r="AY926" s="346"/>
      <c r="AZ926" s="346"/>
      <c r="BA926" s="346"/>
      <c r="BB926" s="346"/>
      <c r="BC926" s="346"/>
      <c r="BD926" s="346"/>
      <c r="BE926" s="346"/>
      <c r="BF926" s="346"/>
      <c r="BG926" s="346"/>
      <c r="BH926" s="346"/>
      <c r="BI926" s="346"/>
      <c r="BJ926" s="346"/>
      <c r="BK926" s="346"/>
      <c r="BL926" s="346"/>
      <c r="BM926" s="346"/>
      <c r="BN926" s="346"/>
      <c r="BO926" s="346"/>
      <c r="BP926" s="346"/>
      <c r="BQ926" s="346"/>
    </row>
    <row r="927" ht="15.75" customHeight="1">
      <c r="A927" s="346"/>
      <c r="B927" s="346"/>
      <c r="C927" s="346"/>
      <c r="D927" s="346"/>
      <c r="E927" s="346"/>
      <c r="F927" s="346"/>
      <c r="G927" s="346"/>
      <c r="H927" s="346"/>
      <c r="I927" s="346"/>
      <c r="J927" s="346"/>
      <c r="K927" s="346"/>
      <c r="L927" s="346"/>
      <c r="M927" s="346"/>
      <c r="N927" s="346"/>
      <c r="O927" s="346"/>
      <c r="P927" s="346"/>
      <c r="Q927" s="346"/>
      <c r="R927" s="346"/>
      <c r="S927" s="346"/>
      <c r="T927" s="346"/>
      <c r="U927" s="346"/>
      <c r="V927" s="346"/>
      <c r="W927" s="346"/>
      <c r="X927" s="346"/>
      <c r="Y927" s="346"/>
      <c r="Z927" s="346"/>
      <c r="AA927" s="346"/>
      <c r="AB927" s="346"/>
      <c r="AC927" s="346"/>
      <c r="AD927" s="346"/>
      <c r="AE927" s="346"/>
      <c r="AF927" s="346"/>
      <c r="AG927" s="346"/>
      <c r="AH927" s="346"/>
      <c r="AI927" s="346"/>
      <c r="AJ927" s="346"/>
      <c r="AK927" s="346"/>
      <c r="AL927" s="346"/>
      <c r="AM927" s="346"/>
      <c r="AN927" s="346"/>
      <c r="AO927" s="346"/>
      <c r="AP927" s="346"/>
      <c r="AQ927" s="346"/>
      <c r="AR927" s="346"/>
      <c r="AS927" s="346"/>
      <c r="AT927" s="346"/>
      <c r="AU927" s="346"/>
      <c r="AV927" s="346"/>
      <c r="AW927" s="346"/>
      <c r="AX927" s="346"/>
      <c r="AY927" s="346"/>
      <c r="AZ927" s="346"/>
      <c r="BA927" s="346"/>
      <c r="BB927" s="346"/>
      <c r="BC927" s="346"/>
      <c r="BD927" s="346"/>
      <c r="BE927" s="346"/>
      <c r="BF927" s="346"/>
      <c r="BG927" s="346"/>
      <c r="BH927" s="346"/>
      <c r="BI927" s="346"/>
      <c r="BJ927" s="346"/>
      <c r="BK927" s="346"/>
      <c r="BL927" s="346"/>
      <c r="BM927" s="346"/>
      <c r="BN927" s="346"/>
      <c r="BO927" s="346"/>
      <c r="BP927" s="346"/>
      <c r="BQ927" s="346"/>
    </row>
    <row r="928" ht="15.75" customHeight="1">
      <c r="A928" s="346"/>
      <c r="B928" s="346"/>
      <c r="C928" s="346"/>
      <c r="D928" s="346"/>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c r="AA928" s="346"/>
      <c r="AB928" s="346"/>
      <c r="AC928" s="346"/>
      <c r="AD928" s="346"/>
      <c r="AE928" s="346"/>
      <c r="AF928" s="346"/>
      <c r="AG928" s="346"/>
      <c r="AH928" s="346"/>
      <c r="AI928" s="346"/>
      <c r="AJ928" s="346"/>
      <c r="AK928" s="346"/>
      <c r="AL928" s="346"/>
      <c r="AM928" s="346"/>
      <c r="AN928" s="346"/>
      <c r="AO928" s="346"/>
      <c r="AP928" s="346"/>
      <c r="AQ928" s="346"/>
      <c r="AR928" s="346"/>
      <c r="AS928" s="346"/>
      <c r="AT928" s="346"/>
      <c r="AU928" s="346"/>
      <c r="AV928" s="346"/>
      <c r="AW928" s="346"/>
      <c r="AX928" s="346"/>
      <c r="AY928" s="346"/>
      <c r="AZ928" s="346"/>
      <c r="BA928" s="346"/>
      <c r="BB928" s="346"/>
      <c r="BC928" s="346"/>
      <c r="BD928" s="346"/>
      <c r="BE928" s="346"/>
      <c r="BF928" s="346"/>
      <c r="BG928" s="346"/>
      <c r="BH928" s="346"/>
      <c r="BI928" s="346"/>
      <c r="BJ928" s="346"/>
      <c r="BK928" s="346"/>
      <c r="BL928" s="346"/>
      <c r="BM928" s="346"/>
      <c r="BN928" s="346"/>
      <c r="BO928" s="346"/>
      <c r="BP928" s="346"/>
      <c r="BQ928" s="346"/>
    </row>
    <row r="929" ht="15.75" customHeight="1">
      <c r="A929" s="346"/>
      <c r="B929" s="346"/>
      <c r="C929" s="346"/>
      <c r="D929" s="346"/>
      <c r="E929" s="346"/>
      <c r="F929" s="346"/>
      <c r="G929" s="346"/>
      <c r="H929" s="346"/>
      <c r="I929" s="346"/>
      <c r="J929" s="346"/>
      <c r="K929" s="346"/>
      <c r="L929" s="346"/>
      <c r="M929" s="346"/>
      <c r="N929" s="346"/>
      <c r="O929" s="346"/>
      <c r="P929" s="346"/>
      <c r="Q929" s="346"/>
      <c r="R929" s="346"/>
      <c r="S929" s="346"/>
      <c r="T929" s="346"/>
      <c r="U929" s="346"/>
      <c r="V929" s="346"/>
      <c r="W929" s="346"/>
      <c r="X929" s="346"/>
      <c r="Y929" s="346"/>
      <c r="Z929" s="346"/>
      <c r="AA929" s="346"/>
      <c r="AB929" s="346"/>
      <c r="AC929" s="346"/>
      <c r="AD929" s="346"/>
      <c r="AE929" s="346"/>
      <c r="AF929" s="346"/>
      <c r="AG929" s="346"/>
      <c r="AH929" s="346"/>
      <c r="AI929" s="346"/>
      <c r="AJ929" s="346"/>
      <c r="AK929" s="346"/>
      <c r="AL929" s="346"/>
      <c r="AM929" s="346"/>
      <c r="AN929" s="346"/>
      <c r="AO929" s="346"/>
      <c r="AP929" s="346"/>
      <c r="AQ929" s="346"/>
      <c r="AR929" s="346"/>
      <c r="AS929" s="346"/>
      <c r="AT929" s="346"/>
      <c r="AU929" s="346"/>
      <c r="AV929" s="346"/>
      <c r="AW929" s="346"/>
      <c r="AX929" s="346"/>
      <c r="AY929" s="346"/>
      <c r="AZ929" s="346"/>
      <c r="BA929" s="346"/>
      <c r="BB929" s="346"/>
      <c r="BC929" s="346"/>
      <c r="BD929" s="346"/>
      <c r="BE929" s="346"/>
      <c r="BF929" s="346"/>
      <c r="BG929" s="346"/>
      <c r="BH929" s="346"/>
      <c r="BI929" s="346"/>
      <c r="BJ929" s="346"/>
      <c r="BK929" s="346"/>
      <c r="BL929" s="346"/>
      <c r="BM929" s="346"/>
      <c r="BN929" s="346"/>
      <c r="BO929" s="346"/>
      <c r="BP929" s="346"/>
      <c r="BQ929" s="346"/>
    </row>
    <row r="930" ht="15.75" customHeight="1">
      <c r="A930" s="346"/>
      <c r="B930" s="346"/>
      <c r="C930" s="346"/>
      <c r="D930" s="346"/>
      <c r="E930" s="346"/>
      <c r="F930" s="346"/>
      <c r="G930" s="346"/>
      <c r="H930" s="346"/>
      <c r="I930" s="346"/>
      <c r="J930" s="346"/>
      <c r="K930" s="346"/>
      <c r="L930" s="346"/>
      <c r="M930" s="346"/>
      <c r="N930" s="346"/>
      <c r="O930" s="346"/>
      <c r="P930" s="346"/>
      <c r="Q930" s="346"/>
      <c r="R930" s="346"/>
      <c r="S930" s="346"/>
      <c r="T930" s="346"/>
      <c r="U930" s="346"/>
      <c r="V930" s="346"/>
      <c r="W930" s="346"/>
      <c r="X930" s="346"/>
      <c r="Y930" s="346"/>
      <c r="Z930" s="346"/>
      <c r="AA930" s="346"/>
      <c r="AB930" s="346"/>
      <c r="AC930" s="346"/>
      <c r="AD930" s="346"/>
      <c r="AE930" s="346"/>
      <c r="AF930" s="346"/>
      <c r="AG930" s="346"/>
      <c r="AH930" s="346"/>
      <c r="AI930" s="346"/>
      <c r="AJ930" s="346"/>
      <c r="AK930" s="346"/>
      <c r="AL930" s="346"/>
      <c r="AM930" s="346"/>
      <c r="AN930" s="346"/>
      <c r="AO930" s="346"/>
      <c r="AP930" s="346"/>
      <c r="AQ930" s="346"/>
      <c r="AR930" s="346"/>
      <c r="AS930" s="346"/>
      <c r="AT930" s="346"/>
      <c r="AU930" s="346"/>
      <c r="AV930" s="346"/>
      <c r="AW930" s="346"/>
      <c r="AX930" s="346"/>
      <c r="AY930" s="346"/>
      <c r="AZ930" s="346"/>
      <c r="BA930" s="346"/>
      <c r="BB930" s="346"/>
      <c r="BC930" s="346"/>
      <c r="BD930" s="346"/>
      <c r="BE930" s="346"/>
      <c r="BF930" s="346"/>
      <c r="BG930" s="346"/>
      <c r="BH930" s="346"/>
      <c r="BI930" s="346"/>
      <c r="BJ930" s="346"/>
      <c r="BK930" s="346"/>
      <c r="BL930" s="346"/>
      <c r="BM930" s="346"/>
      <c r="BN930" s="346"/>
      <c r="BO930" s="346"/>
      <c r="BP930" s="346"/>
      <c r="BQ930" s="346"/>
    </row>
    <row r="931" ht="15.75" customHeight="1">
      <c r="A931" s="346"/>
      <c r="B931" s="346"/>
      <c r="C931" s="346"/>
      <c r="D931" s="346"/>
      <c r="E931" s="346"/>
      <c r="F931" s="346"/>
      <c r="G931" s="346"/>
      <c r="H931" s="346"/>
      <c r="I931" s="346"/>
      <c r="J931" s="346"/>
      <c r="K931" s="346"/>
      <c r="L931" s="346"/>
      <c r="M931" s="346"/>
      <c r="N931" s="346"/>
      <c r="O931" s="346"/>
      <c r="P931" s="346"/>
      <c r="Q931" s="346"/>
      <c r="R931" s="346"/>
      <c r="S931" s="346"/>
      <c r="T931" s="346"/>
      <c r="U931" s="346"/>
      <c r="V931" s="346"/>
      <c r="W931" s="346"/>
      <c r="X931" s="346"/>
      <c r="Y931" s="346"/>
      <c r="Z931" s="346"/>
      <c r="AA931" s="346"/>
      <c r="AB931" s="346"/>
      <c r="AC931" s="346"/>
      <c r="AD931" s="346"/>
      <c r="AE931" s="346"/>
      <c r="AF931" s="346"/>
      <c r="AG931" s="346"/>
      <c r="AH931" s="346"/>
      <c r="AI931" s="346"/>
      <c r="AJ931" s="346"/>
      <c r="AK931" s="346"/>
      <c r="AL931" s="346"/>
      <c r="AM931" s="346"/>
      <c r="AN931" s="346"/>
      <c r="AO931" s="346"/>
      <c r="AP931" s="346"/>
      <c r="AQ931" s="346"/>
      <c r="AR931" s="346"/>
      <c r="AS931" s="346"/>
      <c r="AT931" s="346"/>
      <c r="AU931" s="346"/>
      <c r="AV931" s="346"/>
      <c r="AW931" s="346"/>
      <c r="AX931" s="346"/>
      <c r="AY931" s="346"/>
      <c r="AZ931" s="346"/>
      <c r="BA931" s="346"/>
      <c r="BB931" s="346"/>
      <c r="BC931" s="346"/>
      <c r="BD931" s="346"/>
      <c r="BE931" s="346"/>
      <c r="BF931" s="346"/>
      <c r="BG931" s="346"/>
      <c r="BH931" s="346"/>
      <c r="BI931" s="346"/>
      <c r="BJ931" s="346"/>
      <c r="BK931" s="346"/>
      <c r="BL931" s="346"/>
      <c r="BM931" s="346"/>
      <c r="BN931" s="346"/>
      <c r="BO931" s="346"/>
      <c r="BP931" s="346"/>
      <c r="BQ931" s="346"/>
    </row>
    <row r="932" ht="15.75" customHeight="1">
      <c r="A932" s="346"/>
      <c r="B932" s="346"/>
      <c r="C932" s="346"/>
      <c r="D932" s="346"/>
      <c r="E932" s="346"/>
      <c r="F932" s="346"/>
      <c r="G932" s="346"/>
      <c r="H932" s="346"/>
      <c r="I932" s="346"/>
      <c r="J932" s="346"/>
      <c r="K932" s="346"/>
      <c r="L932" s="346"/>
      <c r="M932" s="346"/>
      <c r="N932" s="346"/>
      <c r="O932" s="346"/>
      <c r="P932" s="346"/>
      <c r="Q932" s="346"/>
      <c r="R932" s="346"/>
      <c r="S932" s="346"/>
      <c r="T932" s="346"/>
      <c r="U932" s="346"/>
      <c r="V932" s="346"/>
      <c r="W932" s="346"/>
      <c r="X932" s="346"/>
      <c r="Y932" s="346"/>
      <c r="Z932" s="346"/>
      <c r="AA932" s="346"/>
      <c r="AB932" s="346"/>
      <c r="AC932" s="346"/>
      <c r="AD932" s="346"/>
      <c r="AE932" s="346"/>
      <c r="AF932" s="346"/>
      <c r="AG932" s="346"/>
      <c r="AH932" s="346"/>
      <c r="AI932" s="346"/>
      <c r="AJ932" s="346"/>
      <c r="AK932" s="346"/>
      <c r="AL932" s="346"/>
      <c r="AM932" s="346"/>
      <c r="AN932" s="346"/>
      <c r="AO932" s="346"/>
      <c r="AP932" s="346"/>
      <c r="AQ932" s="346"/>
      <c r="AR932" s="346"/>
      <c r="AS932" s="346"/>
      <c r="AT932" s="346"/>
      <c r="AU932" s="346"/>
      <c r="AV932" s="346"/>
      <c r="AW932" s="346"/>
      <c r="AX932" s="346"/>
      <c r="AY932" s="346"/>
      <c r="AZ932" s="346"/>
      <c r="BA932" s="346"/>
      <c r="BB932" s="346"/>
      <c r="BC932" s="346"/>
      <c r="BD932" s="346"/>
      <c r="BE932" s="346"/>
      <c r="BF932" s="346"/>
      <c r="BG932" s="346"/>
      <c r="BH932" s="346"/>
      <c r="BI932" s="346"/>
      <c r="BJ932" s="346"/>
      <c r="BK932" s="346"/>
      <c r="BL932" s="346"/>
      <c r="BM932" s="346"/>
      <c r="BN932" s="346"/>
      <c r="BO932" s="346"/>
      <c r="BP932" s="346"/>
      <c r="BQ932" s="346"/>
    </row>
    <row r="933" ht="15.75" customHeight="1">
      <c r="A933" s="346"/>
      <c r="B933" s="346"/>
      <c r="C933" s="346"/>
      <c r="D933" s="346"/>
      <c r="E933" s="346"/>
      <c r="F933" s="346"/>
      <c r="G933" s="346"/>
      <c r="H933" s="346"/>
      <c r="I933" s="346"/>
      <c r="J933" s="346"/>
      <c r="K933" s="346"/>
      <c r="L933" s="346"/>
      <c r="M933" s="346"/>
      <c r="N933" s="346"/>
      <c r="O933" s="346"/>
      <c r="P933" s="346"/>
      <c r="Q933" s="346"/>
      <c r="R933" s="346"/>
      <c r="S933" s="346"/>
      <c r="T933" s="346"/>
      <c r="U933" s="346"/>
      <c r="V933" s="346"/>
      <c r="W933" s="346"/>
      <c r="X933" s="346"/>
      <c r="Y933" s="346"/>
      <c r="Z933" s="346"/>
      <c r="AA933" s="346"/>
      <c r="AB933" s="346"/>
      <c r="AC933" s="346"/>
      <c r="AD933" s="346"/>
      <c r="AE933" s="346"/>
      <c r="AF933" s="346"/>
      <c r="AG933" s="346"/>
      <c r="AH933" s="346"/>
      <c r="AI933" s="346"/>
      <c r="AJ933" s="346"/>
      <c r="AK933" s="346"/>
      <c r="AL933" s="346"/>
      <c r="AM933" s="346"/>
      <c r="AN933" s="346"/>
      <c r="AO933" s="346"/>
      <c r="AP933" s="346"/>
      <c r="AQ933" s="346"/>
      <c r="AR933" s="346"/>
      <c r="AS933" s="346"/>
      <c r="AT933" s="346"/>
      <c r="AU933" s="346"/>
      <c r="AV933" s="346"/>
      <c r="AW933" s="346"/>
      <c r="AX933" s="346"/>
      <c r="AY933" s="346"/>
      <c r="AZ933" s="346"/>
      <c r="BA933" s="346"/>
      <c r="BB933" s="346"/>
      <c r="BC933" s="346"/>
      <c r="BD933" s="346"/>
      <c r="BE933" s="346"/>
      <c r="BF933" s="346"/>
      <c r="BG933" s="346"/>
      <c r="BH933" s="346"/>
      <c r="BI933" s="346"/>
      <c r="BJ933" s="346"/>
      <c r="BK933" s="346"/>
      <c r="BL933" s="346"/>
      <c r="BM933" s="346"/>
      <c r="BN933" s="346"/>
      <c r="BO933" s="346"/>
      <c r="BP933" s="346"/>
      <c r="BQ933" s="346"/>
    </row>
    <row r="934" ht="15.75" customHeight="1">
      <c r="A934" s="346"/>
      <c r="B934" s="346"/>
      <c r="C934" s="346"/>
      <c r="D934" s="346"/>
      <c r="E934" s="346"/>
      <c r="F934" s="346"/>
      <c r="G934" s="346"/>
      <c r="H934" s="346"/>
      <c r="I934" s="346"/>
      <c r="J934" s="346"/>
      <c r="K934" s="346"/>
      <c r="L934" s="346"/>
      <c r="M934" s="346"/>
      <c r="N934" s="346"/>
      <c r="O934" s="346"/>
      <c r="P934" s="346"/>
      <c r="Q934" s="346"/>
      <c r="R934" s="346"/>
      <c r="S934" s="346"/>
      <c r="T934" s="346"/>
      <c r="U934" s="346"/>
      <c r="V934" s="346"/>
      <c r="W934" s="346"/>
      <c r="X934" s="346"/>
      <c r="Y934" s="346"/>
      <c r="Z934" s="346"/>
      <c r="AA934" s="346"/>
      <c r="AB934" s="346"/>
      <c r="AC934" s="346"/>
      <c r="AD934" s="346"/>
      <c r="AE934" s="346"/>
      <c r="AF934" s="346"/>
      <c r="AG934" s="346"/>
      <c r="AH934" s="346"/>
      <c r="AI934" s="346"/>
      <c r="AJ934" s="346"/>
      <c r="AK934" s="346"/>
      <c r="AL934" s="346"/>
      <c r="AM934" s="346"/>
      <c r="AN934" s="346"/>
      <c r="AO934" s="346"/>
      <c r="AP934" s="346"/>
      <c r="AQ934" s="346"/>
      <c r="AR934" s="346"/>
      <c r="AS934" s="346"/>
      <c r="AT934" s="346"/>
      <c r="AU934" s="346"/>
      <c r="AV934" s="346"/>
      <c r="AW934" s="346"/>
      <c r="AX934" s="346"/>
      <c r="AY934" s="346"/>
      <c r="AZ934" s="346"/>
      <c r="BA934" s="346"/>
      <c r="BB934" s="346"/>
      <c r="BC934" s="346"/>
      <c r="BD934" s="346"/>
      <c r="BE934" s="346"/>
      <c r="BF934" s="346"/>
      <c r="BG934" s="346"/>
      <c r="BH934" s="346"/>
      <c r="BI934" s="346"/>
      <c r="BJ934" s="346"/>
      <c r="BK934" s="346"/>
      <c r="BL934" s="346"/>
      <c r="BM934" s="346"/>
      <c r="BN934" s="346"/>
      <c r="BO934" s="346"/>
      <c r="BP934" s="346"/>
      <c r="BQ934" s="346"/>
    </row>
    <row r="935" ht="15.75" customHeight="1">
      <c r="A935" s="346"/>
      <c r="B935" s="346"/>
      <c r="C935" s="346"/>
      <c r="D935" s="346"/>
      <c r="E935" s="346"/>
      <c r="F935" s="346"/>
      <c r="G935" s="346"/>
      <c r="H935" s="346"/>
      <c r="I935" s="346"/>
      <c r="J935" s="346"/>
      <c r="K935" s="346"/>
      <c r="L935" s="346"/>
      <c r="M935" s="346"/>
      <c r="N935" s="346"/>
      <c r="O935" s="346"/>
      <c r="P935" s="346"/>
      <c r="Q935" s="346"/>
      <c r="R935" s="346"/>
      <c r="S935" s="346"/>
      <c r="T935" s="346"/>
      <c r="U935" s="346"/>
      <c r="V935" s="346"/>
      <c r="W935" s="346"/>
      <c r="X935" s="346"/>
      <c r="Y935" s="346"/>
      <c r="Z935" s="346"/>
      <c r="AA935" s="346"/>
      <c r="AB935" s="346"/>
      <c r="AC935" s="346"/>
      <c r="AD935" s="346"/>
      <c r="AE935" s="346"/>
      <c r="AF935" s="346"/>
      <c r="AG935" s="346"/>
      <c r="AH935" s="346"/>
      <c r="AI935" s="346"/>
      <c r="AJ935" s="346"/>
      <c r="AK935" s="346"/>
      <c r="AL935" s="346"/>
      <c r="AM935" s="346"/>
      <c r="AN935" s="346"/>
      <c r="AO935" s="346"/>
      <c r="AP935" s="346"/>
      <c r="AQ935" s="346"/>
      <c r="AR935" s="346"/>
      <c r="AS935" s="346"/>
      <c r="AT935" s="346"/>
      <c r="AU935" s="346"/>
      <c r="AV935" s="346"/>
      <c r="AW935" s="346"/>
      <c r="AX935" s="346"/>
      <c r="AY935" s="346"/>
      <c r="AZ935" s="346"/>
      <c r="BA935" s="346"/>
      <c r="BB935" s="346"/>
      <c r="BC935" s="346"/>
      <c r="BD935" s="346"/>
      <c r="BE935" s="346"/>
      <c r="BF935" s="346"/>
      <c r="BG935" s="346"/>
      <c r="BH935" s="346"/>
      <c r="BI935" s="346"/>
      <c r="BJ935" s="346"/>
      <c r="BK935" s="346"/>
      <c r="BL935" s="346"/>
      <c r="BM935" s="346"/>
      <c r="BN935" s="346"/>
      <c r="BO935" s="346"/>
      <c r="BP935" s="346"/>
      <c r="BQ935" s="346"/>
    </row>
    <row r="936" ht="15.75" customHeight="1">
      <c r="A936" s="346"/>
      <c r="B936" s="346"/>
      <c r="C936" s="346"/>
      <c r="D936" s="346"/>
      <c r="E936" s="346"/>
      <c r="F936" s="346"/>
      <c r="G936" s="346"/>
      <c r="H936" s="346"/>
      <c r="I936" s="346"/>
      <c r="J936" s="346"/>
      <c r="K936" s="346"/>
      <c r="L936" s="346"/>
      <c r="M936" s="346"/>
      <c r="N936" s="346"/>
      <c r="O936" s="346"/>
      <c r="P936" s="346"/>
      <c r="Q936" s="346"/>
      <c r="R936" s="346"/>
      <c r="S936" s="346"/>
      <c r="T936" s="346"/>
      <c r="U936" s="346"/>
      <c r="V936" s="346"/>
      <c r="W936" s="346"/>
      <c r="X936" s="346"/>
      <c r="Y936" s="346"/>
      <c r="Z936" s="346"/>
      <c r="AA936" s="346"/>
      <c r="AB936" s="346"/>
      <c r="AC936" s="346"/>
      <c r="AD936" s="346"/>
      <c r="AE936" s="346"/>
      <c r="AF936" s="346"/>
      <c r="AG936" s="346"/>
      <c r="AH936" s="346"/>
      <c r="AI936" s="346"/>
      <c r="AJ936" s="346"/>
      <c r="AK936" s="346"/>
      <c r="AL936" s="346"/>
      <c r="AM936" s="346"/>
      <c r="AN936" s="346"/>
      <c r="AO936" s="346"/>
      <c r="AP936" s="346"/>
      <c r="AQ936" s="346"/>
      <c r="AR936" s="346"/>
      <c r="AS936" s="346"/>
      <c r="AT936" s="346"/>
      <c r="AU936" s="346"/>
      <c r="AV936" s="346"/>
      <c r="AW936" s="346"/>
      <c r="AX936" s="346"/>
      <c r="AY936" s="346"/>
      <c r="AZ936" s="346"/>
      <c r="BA936" s="346"/>
      <c r="BB936" s="346"/>
      <c r="BC936" s="346"/>
      <c r="BD936" s="346"/>
      <c r="BE936" s="346"/>
      <c r="BF936" s="346"/>
      <c r="BG936" s="346"/>
      <c r="BH936" s="346"/>
      <c r="BI936" s="346"/>
      <c r="BJ936" s="346"/>
      <c r="BK936" s="346"/>
      <c r="BL936" s="346"/>
      <c r="BM936" s="346"/>
      <c r="BN936" s="346"/>
      <c r="BO936" s="346"/>
      <c r="BP936" s="346"/>
      <c r="BQ936" s="346"/>
    </row>
    <row r="937" ht="15.75" customHeight="1">
      <c r="A937" s="346"/>
      <c r="B937" s="346"/>
      <c r="C937" s="346"/>
      <c r="D937" s="346"/>
      <c r="E937" s="346"/>
      <c r="F937" s="346"/>
      <c r="G937" s="346"/>
      <c r="H937" s="346"/>
      <c r="I937" s="346"/>
      <c r="J937" s="346"/>
      <c r="K937" s="346"/>
      <c r="L937" s="346"/>
      <c r="M937" s="346"/>
      <c r="N937" s="346"/>
      <c r="O937" s="346"/>
      <c r="P937" s="346"/>
      <c r="Q937" s="346"/>
      <c r="R937" s="346"/>
      <c r="S937" s="346"/>
      <c r="T937" s="346"/>
      <c r="U937" s="346"/>
      <c r="V937" s="346"/>
      <c r="W937" s="346"/>
      <c r="X937" s="346"/>
      <c r="Y937" s="346"/>
      <c r="Z937" s="346"/>
      <c r="AA937" s="346"/>
      <c r="AB937" s="346"/>
      <c r="AC937" s="346"/>
      <c r="AD937" s="346"/>
      <c r="AE937" s="346"/>
      <c r="AF937" s="346"/>
      <c r="AG937" s="346"/>
      <c r="AH937" s="346"/>
      <c r="AI937" s="346"/>
      <c r="AJ937" s="346"/>
      <c r="AK937" s="346"/>
      <c r="AL937" s="346"/>
      <c r="AM937" s="346"/>
      <c r="AN937" s="346"/>
      <c r="AO937" s="346"/>
      <c r="AP937" s="346"/>
      <c r="AQ937" s="346"/>
      <c r="AR937" s="346"/>
      <c r="AS937" s="346"/>
      <c r="AT937" s="346"/>
      <c r="AU937" s="346"/>
      <c r="AV937" s="346"/>
      <c r="AW937" s="346"/>
      <c r="AX937" s="346"/>
      <c r="AY937" s="346"/>
      <c r="AZ937" s="346"/>
      <c r="BA937" s="346"/>
      <c r="BB937" s="346"/>
      <c r="BC937" s="346"/>
      <c r="BD937" s="346"/>
      <c r="BE937" s="346"/>
      <c r="BF937" s="346"/>
      <c r="BG937" s="346"/>
      <c r="BH937" s="346"/>
      <c r="BI937" s="346"/>
      <c r="BJ937" s="346"/>
      <c r="BK937" s="346"/>
      <c r="BL937" s="346"/>
      <c r="BM937" s="346"/>
      <c r="BN937" s="346"/>
      <c r="BO937" s="346"/>
      <c r="BP937" s="346"/>
      <c r="BQ937" s="346"/>
    </row>
    <row r="938" ht="15.75" customHeight="1">
      <c r="A938" s="346"/>
      <c r="B938" s="346"/>
      <c r="C938" s="346"/>
      <c r="D938" s="346"/>
      <c r="E938" s="346"/>
      <c r="F938" s="346"/>
      <c r="G938" s="346"/>
      <c r="H938" s="346"/>
      <c r="I938" s="346"/>
      <c r="J938" s="346"/>
      <c r="K938" s="346"/>
      <c r="L938" s="346"/>
      <c r="M938" s="346"/>
      <c r="N938" s="346"/>
      <c r="O938" s="346"/>
      <c r="P938" s="346"/>
      <c r="Q938" s="346"/>
      <c r="R938" s="346"/>
      <c r="S938" s="346"/>
      <c r="T938" s="346"/>
      <c r="U938" s="346"/>
      <c r="V938" s="346"/>
      <c r="W938" s="346"/>
      <c r="X938" s="346"/>
      <c r="Y938" s="346"/>
      <c r="Z938" s="346"/>
      <c r="AA938" s="346"/>
      <c r="AB938" s="346"/>
      <c r="AC938" s="346"/>
      <c r="AD938" s="346"/>
      <c r="AE938" s="346"/>
      <c r="AF938" s="346"/>
      <c r="AG938" s="346"/>
      <c r="AH938" s="346"/>
      <c r="AI938" s="346"/>
      <c r="AJ938" s="346"/>
      <c r="AK938" s="346"/>
      <c r="AL938" s="346"/>
      <c r="AM938" s="346"/>
      <c r="AN938" s="346"/>
      <c r="AO938" s="346"/>
      <c r="AP938" s="346"/>
      <c r="AQ938" s="346"/>
      <c r="AR938" s="346"/>
      <c r="AS938" s="346"/>
      <c r="AT938" s="346"/>
      <c r="AU938" s="346"/>
      <c r="AV938" s="346"/>
      <c r="AW938" s="346"/>
      <c r="AX938" s="346"/>
      <c r="AY938" s="346"/>
      <c r="AZ938" s="346"/>
      <c r="BA938" s="346"/>
      <c r="BB938" s="346"/>
      <c r="BC938" s="346"/>
      <c r="BD938" s="346"/>
      <c r="BE938" s="346"/>
      <c r="BF938" s="346"/>
      <c r="BG938" s="346"/>
      <c r="BH938" s="346"/>
      <c r="BI938" s="346"/>
      <c r="BJ938" s="346"/>
      <c r="BK938" s="346"/>
      <c r="BL938" s="346"/>
      <c r="BM938" s="346"/>
      <c r="BN938" s="346"/>
      <c r="BO938" s="346"/>
      <c r="BP938" s="346"/>
      <c r="BQ938" s="346"/>
    </row>
    <row r="939" ht="15.75" customHeight="1">
      <c r="A939" s="346"/>
      <c r="B939" s="346"/>
      <c r="C939" s="346"/>
      <c r="D939" s="346"/>
      <c r="E939" s="346"/>
      <c r="F939" s="346"/>
      <c r="G939" s="346"/>
      <c r="H939" s="346"/>
      <c r="I939" s="346"/>
      <c r="J939" s="346"/>
      <c r="K939" s="346"/>
      <c r="L939" s="346"/>
      <c r="M939" s="346"/>
      <c r="N939" s="346"/>
      <c r="O939" s="346"/>
      <c r="P939" s="346"/>
      <c r="Q939" s="346"/>
      <c r="R939" s="346"/>
      <c r="S939" s="346"/>
      <c r="T939" s="346"/>
      <c r="U939" s="346"/>
      <c r="V939" s="346"/>
      <c r="W939" s="346"/>
      <c r="X939" s="346"/>
      <c r="Y939" s="346"/>
      <c r="Z939" s="346"/>
      <c r="AA939" s="346"/>
      <c r="AB939" s="346"/>
      <c r="AC939" s="346"/>
      <c r="AD939" s="346"/>
      <c r="AE939" s="346"/>
      <c r="AF939" s="346"/>
      <c r="AG939" s="346"/>
      <c r="AH939" s="346"/>
      <c r="AI939" s="346"/>
      <c r="AJ939" s="346"/>
      <c r="AK939" s="346"/>
      <c r="AL939" s="346"/>
      <c r="AM939" s="346"/>
      <c r="AN939" s="346"/>
      <c r="AO939" s="346"/>
      <c r="AP939" s="346"/>
      <c r="AQ939" s="346"/>
      <c r="AR939" s="346"/>
      <c r="AS939" s="346"/>
      <c r="AT939" s="346"/>
      <c r="AU939" s="346"/>
      <c r="AV939" s="346"/>
      <c r="AW939" s="346"/>
      <c r="AX939" s="346"/>
      <c r="AY939" s="346"/>
      <c r="AZ939" s="346"/>
      <c r="BA939" s="346"/>
      <c r="BB939" s="346"/>
      <c r="BC939" s="346"/>
      <c r="BD939" s="346"/>
      <c r="BE939" s="346"/>
      <c r="BF939" s="346"/>
      <c r="BG939" s="346"/>
      <c r="BH939" s="346"/>
      <c r="BI939" s="346"/>
      <c r="BJ939" s="346"/>
      <c r="BK939" s="346"/>
      <c r="BL939" s="346"/>
      <c r="BM939" s="346"/>
      <c r="BN939" s="346"/>
      <c r="BO939" s="346"/>
      <c r="BP939" s="346"/>
      <c r="BQ939" s="346"/>
    </row>
    <row r="940" ht="15.75" customHeight="1">
      <c r="A940" s="346"/>
      <c r="B940" s="346"/>
      <c r="C940" s="346"/>
      <c r="D940" s="346"/>
      <c r="E940" s="346"/>
      <c r="F940" s="346"/>
      <c r="G940" s="346"/>
      <c r="H940" s="346"/>
      <c r="I940" s="346"/>
      <c r="J940" s="346"/>
      <c r="K940" s="346"/>
      <c r="L940" s="346"/>
      <c r="M940" s="346"/>
      <c r="N940" s="346"/>
      <c r="O940" s="346"/>
      <c r="P940" s="346"/>
      <c r="Q940" s="346"/>
      <c r="R940" s="346"/>
      <c r="S940" s="346"/>
      <c r="T940" s="346"/>
      <c r="U940" s="346"/>
      <c r="V940" s="346"/>
      <c r="W940" s="346"/>
      <c r="X940" s="346"/>
      <c r="Y940" s="346"/>
      <c r="Z940" s="346"/>
      <c r="AA940" s="346"/>
      <c r="AB940" s="346"/>
      <c r="AC940" s="346"/>
      <c r="AD940" s="346"/>
      <c r="AE940" s="346"/>
      <c r="AF940" s="346"/>
      <c r="AG940" s="346"/>
      <c r="AH940" s="346"/>
      <c r="AI940" s="346"/>
      <c r="AJ940" s="346"/>
      <c r="AK940" s="346"/>
      <c r="AL940" s="346"/>
      <c r="AM940" s="346"/>
      <c r="AN940" s="346"/>
      <c r="AO940" s="346"/>
      <c r="AP940" s="346"/>
      <c r="AQ940" s="346"/>
      <c r="AR940" s="346"/>
      <c r="AS940" s="346"/>
      <c r="AT940" s="346"/>
      <c r="AU940" s="346"/>
      <c r="AV940" s="346"/>
      <c r="AW940" s="346"/>
      <c r="AX940" s="346"/>
      <c r="AY940" s="346"/>
      <c r="AZ940" s="346"/>
      <c r="BA940" s="346"/>
      <c r="BB940" s="346"/>
      <c r="BC940" s="346"/>
      <c r="BD940" s="346"/>
      <c r="BE940" s="346"/>
      <c r="BF940" s="346"/>
      <c r="BG940" s="346"/>
      <c r="BH940" s="346"/>
      <c r="BI940" s="346"/>
      <c r="BJ940" s="346"/>
      <c r="BK940" s="346"/>
      <c r="BL940" s="346"/>
      <c r="BM940" s="346"/>
      <c r="BN940" s="346"/>
      <c r="BO940" s="346"/>
      <c r="BP940" s="346"/>
      <c r="BQ940" s="346"/>
    </row>
    <row r="941" ht="15.75" customHeight="1">
      <c r="A941" s="346"/>
      <c r="B941" s="346"/>
      <c r="C941" s="346"/>
      <c r="D941" s="346"/>
      <c r="E941" s="346"/>
      <c r="F941" s="346"/>
      <c r="G941" s="346"/>
      <c r="H941" s="346"/>
      <c r="I941" s="346"/>
      <c r="J941" s="346"/>
      <c r="K941" s="346"/>
      <c r="L941" s="346"/>
      <c r="M941" s="346"/>
      <c r="N941" s="346"/>
      <c r="O941" s="346"/>
      <c r="P941" s="346"/>
      <c r="Q941" s="346"/>
      <c r="R941" s="346"/>
      <c r="S941" s="346"/>
      <c r="T941" s="346"/>
      <c r="U941" s="346"/>
      <c r="V941" s="346"/>
      <c r="W941" s="346"/>
      <c r="X941" s="346"/>
      <c r="Y941" s="346"/>
      <c r="Z941" s="346"/>
      <c r="AA941" s="346"/>
      <c r="AB941" s="346"/>
      <c r="AC941" s="346"/>
      <c r="AD941" s="346"/>
      <c r="AE941" s="346"/>
      <c r="AF941" s="346"/>
      <c r="AG941" s="346"/>
      <c r="AH941" s="346"/>
      <c r="AI941" s="346"/>
      <c r="AJ941" s="346"/>
      <c r="AK941" s="346"/>
      <c r="AL941" s="346"/>
      <c r="AM941" s="346"/>
      <c r="AN941" s="346"/>
      <c r="AO941" s="346"/>
      <c r="AP941" s="346"/>
      <c r="AQ941" s="346"/>
      <c r="AR941" s="346"/>
      <c r="AS941" s="346"/>
      <c r="AT941" s="346"/>
      <c r="AU941" s="346"/>
      <c r="AV941" s="346"/>
      <c r="AW941" s="346"/>
      <c r="AX941" s="346"/>
      <c r="AY941" s="346"/>
      <c r="AZ941" s="346"/>
      <c r="BA941" s="346"/>
      <c r="BB941" s="346"/>
      <c r="BC941" s="346"/>
      <c r="BD941" s="346"/>
      <c r="BE941" s="346"/>
      <c r="BF941" s="346"/>
      <c r="BG941" s="346"/>
      <c r="BH941" s="346"/>
      <c r="BI941" s="346"/>
      <c r="BJ941" s="346"/>
      <c r="BK941" s="346"/>
      <c r="BL941" s="346"/>
      <c r="BM941" s="346"/>
      <c r="BN941" s="346"/>
      <c r="BO941" s="346"/>
      <c r="BP941" s="346"/>
      <c r="BQ941" s="346"/>
    </row>
    <row r="942" ht="15.75" customHeight="1">
      <c r="A942" s="346"/>
      <c r="B942" s="346"/>
      <c r="C942" s="346"/>
      <c r="D942" s="346"/>
      <c r="E942" s="346"/>
      <c r="F942" s="346"/>
      <c r="G942" s="346"/>
      <c r="H942" s="346"/>
      <c r="I942" s="346"/>
      <c r="J942" s="346"/>
      <c r="K942" s="346"/>
      <c r="L942" s="346"/>
      <c r="M942" s="346"/>
      <c r="N942" s="346"/>
      <c r="O942" s="346"/>
      <c r="P942" s="346"/>
      <c r="Q942" s="346"/>
      <c r="R942" s="346"/>
      <c r="S942" s="346"/>
      <c r="T942" s="346"/>
      <c r="U942" s="346"/>
      <c r="V942" s="346"/>
      <c r="W942" s="346"/>
      <c r="X942" s="346"/>
      <c r="Y942" s="346"/>
      <c r="Z942" s="346"/>
      <c r="AA942" s="346"/>
      <c r="AB942" s="346"/>
      <c r="AC942" s="346"/>
      <c r="AD942" s="346"/>
      <c r="AE942" s="346"/>
      <c r="AF942" s="346"/>
      <c r="AG942" s="346"/>
      <c r="AH942" s="346"/>
      <c r="AI942" s="346"/>
      <c r="AJ942" s="346"/>
      <c r="AK942" s="346"/>
      <c r="AL942" s="346"/>
      <c r="AM942" s="346"/>
      <c r="AN942" s="346"/>
      <c r="AO942" s="346"/>
      <c r="AP942" s="346"/>
      <c r="AQ942" s="346"/>
      <c r="AR942" s="346"/>
      <c r="AS942" s="346"/>
      <c r="AT942" s="346"/>
      <c r="AU942" s="346"/>
      <c r="AV942" s="346"/>
      <c r="AW942" s="346"/>
      <c r="AX942" s="346"/>
      <c r="AY942" s="346"/>
      <c r="AZ942" s="346"/>
      <c r="BA942" s="346"/>
      <c r="BB942" s="346"/>
      <c r="BC942" s="346"/>
      <c r="BD942" s="346"/>
      <c r="BE942" s="346"/>
      <c r="BF942" s="346"/>
      <c r="BG942" s="346"/>
      <c r="BH942" s="346"/>
      <c r="BI942" s="346"/>
      <c r="BJ942" s="346"/>
      <c r="BK942" s="346"/>
      <c r="BL942" s="346"/>
      <c r="BM942" s="346"/>
      <c r="BN942" s="346"/>
      <c r="BO942" s="346"/>
      <c r="BP942" s="346"/>
      <c r="BQ942" s="346"/>
    </row>
    <row r="943" ht="15.75" customHeight="1">
      <c r="A943" s="346"/>
      <c r="B943" s="346"/>
      <c r="C943" s="346"/>
      <c r="D943" s="346"/>
      <c r="E943" s="346"/>
      <c r="F943" s="346"/>
      <c r="G943" s="346"/>
      <c r="H943" s="346"/>
      <c r="I943" s="346"/>
      <c r="J943" s="346"/>
      <c r="K943" s="346"/>
      <c r="L943" s="346"/>
      <c r="M943" s="346"/>
      <c r="N943" s="346"/>
      <c r="O943" s="346"/>
      <c r="P943" s="346"/>
      <c r="Q943" s="346"/>
      <c r="R943" s="346"/>
      <c r="S943" s="346"/>
      <c r="T943" s="346"/>
      <c r="U943" s="346"/>
      <c r="V943" s="346"/>
      <c r="W943" s="346"/>
      <c r="X943" s="346"/>
      <c r="Y943" s="346"/>
      <c r="Z943" s="346"/>
      <c r="AA943" s="346"/>
      <c r="AB943" s="346"/>
      <c r="AC943" s="346"/>
      <c r="AD943" s="346"/>
      <c r="AE943" s="346"/>
      <c r="AF943" s="346"/>
      <c r="AG943" s="346"/>
      <c r="AH943" s="346"/>
      <c r="AI943" s="346"/>
      <c r="AJ943" s="346"/>
      <c r="AK943" s="346"/>
      <c r="AL943" s="346"/>
      <c r="AM943" s="346"/>
      <c r="AN943" s="346"/>
      <c r="AO943" s="346"/>
      <c r="AP943" s="346"/>
      <c r="AQ943" s="346"/>
      <c r="AR943" s="346"/>
      <c r="AS943" s="346"/>
      <c r="AT943" s="346"/>
      <c r="AU943" s="346"/>
      <c r="AV943" s="346"/>
      <c r="AW943" s="346"/>
      <c r="AX943" s="346"/>
      <c r="AY943" s="346"/>
      <c r="AZ943" s="346"/>
      <c r="BA943" s="346"/>
      <c r="BB943" s="346"/>
      <c r="BC943" s="346"/>
      <c r="BD943" s="346"/>
      <c r="BE943" s="346"/>
      <c r="BF943" s="346"/>
      <c r="BG943" s="346"/>
      <c r="BH943" s="346"/>
      <c r="BI943" s="346"/>
      <c r="BJ943" s="346"/>
      <c r="BK943" s="346"/>
      <c r="BL943" s="346"/>
      <c r="BM943" s="346"/>
      <c r="BN943" s="346"/>
      <c r="BO943" s="346"/>
      <c r="BP943" s="346"/>
      <c r="BQ943" s="346"/>
    </row>
    <row r="944" ht="15.75" customHeight="1">
      <c r="A944" s="346"/>
      <c r="B944" s="346"/>
      <c r="C944" s="346"/>
      <c r="D944" s="346"/>
      <c r="E944" s="346"/>
      <c r="F944" s="346"/>
      <c r="G944" s="346"/>
      <c r="H944" s="346"/>
      <c r="I944" s="346"/>
      <c r="J944" s="346"/>
      <c r="K944" s="346"/>
      <c r="L944" s="346"/>
      <c r="M944" s="346"/>
      <c r="N944" s="346"/>
      <c r="O944" s="346"/>
      <c r="P944" s="346"/>
      <c r="Q944" s="346"/>
      <c r="R944" s="346"/>
      <c r="S944" s="346"/>
      <c r="T944" s="346"/>
      <c r="U944" s="346"/>
      <c r="V944" s="346"/>
      <c r="W944" s="346"/>
      <c r="X944" s="346"/>
      <c r="Y944" s="346"/>
      <c r="Z944" s="346"/>
      <c r="AA944" s="346"/>
      <c r="AB944" s="346"/>
      <c r="AC944" s="346"/>
      <c r="AD944" s="346"/>
      <c r="AE944" s="346"/>
      <c r="AF944" s="346"/>
      <c r="AG944" s="346"/>
      <c r="AH944" s="346"/>
      <c r="AI944" s="346"/>
      <c r="AJ944" s="346"/>
      <c r="AK944" s="346"/>
      <c r="AL944" s="346"/>
      <c r="AM944" s="346"/>
      <c r="AN944" s="346"/>
      <c r="AO944" s="346"/>
      <c r="AP944" s="346"/>
      <c r="AQ944" s="346"/>
      <c r="AR944" s="346"/>
      <c r="AS944" s="346"/>
      <c r="AT944" s="346"/>
      <c r="AU944" s="346"/>
      <c r="AV944" s="346"/>
      <c r="AW944" s="346"/>
      <c r="AX944" s="346"/>
      <c r="AY944" s="346"/>
      <c r="AZ944" s="346"/>
      <c r="BA944" s="346"/>
      <c r="BB944" s="346"/>
      <c r="BC944" s="346"/>
      <c r="BD944" s="346"/>
      <c r="BE944" s="346"/>
      <c r="BF944" s="346"/>
      <c r="BG944" s="346"/>
      <c r="BH944" s="346"/>
      <c r="BI944" s="346"/>
      <c r="BJ944" s="346"/>
      <c r="BK944" s="346"/>
      <c r="BL944" s="346"/>
      <c r="BM944" s="346"/>
      <c r="BN944" s="346"/>
      <c r="BO944" s="346"/>
      <c r="BP944" s="346"/>
      <c r="BQ944" s="346"/>
    </row>
    <row r="945" ht="15.75" customHeight="1">
      <c r="A945" s="346"/>
      <c r="B945" s="346"/>
      <c r="C945" s="346"/>
      <c r="D945" s="346"/>
      <c r="E945" s="346"/>
      <c r="F945" s="346"/>
      <c r="G945" s="346"/>
      <c r="H945" s="346"/>
      <c r="I945" s="346"/>
      <c r="J945" s="346"/>
      <c r="K945" s="346"/>
      <c r="L945" s="346"/>
      <c r="M945" s="346"/>
      <c r="N945" s="346"/>
      <c r="O945" s="346"/>
      <c r="P945" s="346"/>
      <c r="Q945" s="346"/>
      <c r="R945" s="346"/>
      <c r="S945" s="346"/>
      <c r="T945" s="346"/>
      <c r="U945" s="346"/>
      <c r="V945" s="346"/>
      <c r="W945" s="346"/>
      <c r="X945" s="346"/>
      <c r="Y945" s="346"/>
      <c r="Z945" s="346"/>
      <c r="AA945" s="346"/>
      <c r="AB945" s="346"/>
      <c r="AC945" s="346"/>
      <c r="AD945" s="346"/>
      <c r="AE945" s="346"/>
      <c r="AF945" s="346"/>
      <c r="AG945" s="346"/>
      <c r="AH945" s="346"/>
      <c r="AI945" s="346"/>
      <c r="AJ945" s="346"/>
      <c r="AK945" s="346"/>
      <c r="AL945" s="346"/>
      <c r="AM945" s="346"/>
      <c r="AN945" s="346"/>
      <c r="AO945" s="346"/>
      <c r="AP945" s="346"/>
      <c r="AQ945" s="346"/>
      <c r="AR945" s="346"/>
      <c r="AS945" s="346"/>
      <c r="AT945" s="346"/>
      <c r="AU945" s="346"/>
      <c r="AV945" s="346"/>
      <c r="AW945" s="346"/>
      <c r="AX945" s="346"/>
      <c r="AY945" s="346"/>
      <c r="AZ945" s="346"/>
      <c r="BA945" s="346"/>
      <c r="BB945" s="346"/>
      <c r="BC945" s="346"/>
      <c r="BD945" s="346"/>
      <c r="BE945" s="346"/>
      <c r="BF945" s="346"/>
      <c r="BG945" s="346"/>
      <c r="BH945" s="346"/>
      <c r="BI945" s="346"/>
      <c r="BJ945" s="346"/>
      <c r="BK945" s="346"/>
      <c r="BL945" s="346"/>
      <c r="BM945" s="346"/>
      <c r="BN945" s="346"/>
      <c r="BO945" s="346"/>
      <c r="BP945" s="346"/>
      <c r="BQ945" s="346"/>
    </row>
    <row r="946" ht="15.75" customHeight="1">
      <c r="A946" s="346"/>
      <c r="B946" s="346"/>
      <c r="C946" s="346"/>
      <c r="D946" s="346"/>
      <c r="E946" s="346"/>
      <c r="F946" s="346"/>
      <c r="G946" s="346"/>
      <c r="H946" s="346"/>
      <c r="I946" s="346"/>
      <c r="J946" s="346"/>
      <c r="K946" s="346"/>
      <c r="L946" s="346"/>
      <c r="M946" s="346"/>
      <c r="N946" s="346"/>
      <c r="O946" s="346"/>
      <c r="P946" s="346"/>
      <c r="Q946" s="346"/>
      <c r="R946" s="346"/>
      <c r="S946" s="346"/>
      <c r="T946" s="346"/>
      <c r="U946" s="346"/>
      <c r="V946" s="346"/>
      <c r="W946" s="346"/>
      <c r="X946" s="346"/>
      <c r="Y946" s="346"/>
      <c r="Z946" s="346"/>
      <c r="AA946" s="346"/>
      <c r="AB946" s="346"/>
      <c r="AC946" s="346"/>
      <c r="AD946" s="346"/>
      <c r="AE946" s="346"/>
      <c r="AF946" s="346"/>
      <c r="AG946" s="346"/>
      <c r="AH946" s="346"/>
      <c r="AI946" s="346"/>
      <c r="AJ946" s="346"/>
      <c r="AK946" s="346"/>
      <c r="AL946" s="346"/>
      <c r="AM946" s="346"/>
      <c r="AN946" s="346"/>
      <c r="AO946" s="346"/>
      <c r="AP946" s="346"/>
      <c r="AQ946" s="346"/>
      <c r="AR946" s="346"/>
      <c r="AS946" s="346"/>
      <c r="AT946" s="346"/>
      <c r="AU946" s="346"/>
      <c r="AV946" s="346"/>
      <c r="AW946" s="346"/>
      <c r="AX946" s="346"/>
      <c r="AY946" s="346"/>
      <c r="AZ946" s="346"/>
      <c r="BA946" s="346"/>
      <c r="BB946" s="346"/>
      <c r="BC946" s="346"/>
      <c r="BD946" s="346"/>
      <c r="BE946" s="346"/>
      <c r="BF946" s="346"/>
      <c r="BG946" s="346"/>
      <c r="BH946" s="346"/>
      <c r="BI946" s="346"/>
      <c r="BJ946" s="346"/>
      <c r="BK946" s="346"/>
      <c r="BL946" s="346"/>
      <c r="BM946" s="346"/>
      <c r="BN946" s="346"/>
      <c r="BO946" s="346"/>
      <c r="BP946" s="346"/>
      <c r="BQ946" s="346"/>
    </row>
    <row r="947" ht="15.75" customHeight="1">
      <c r="A947" s="346"/>
      <c r="B947" s="346"/>
      <c r="C947" s="346"/>
      <c r="D947" s="346"/>
      <c r="E947" s="346"/>
      <c r="F947" s="346"/>
      <c r="G947" s="346"/>
      <c r="H947" s="346"/>
      <c r="I947" s="346"/>
      <c r="J947" s="346"/>
      <c r="K947" s="346"/>
      <c r="L947" s="346"/>
      <c r="M947" s="346"/>
      <c r="N947" s="346"/>
      <c r="O947" s="346"/>
      <c r="P947" s="346"/>
      <c r="Q947" s="346"/>
      <c r="R947" s="346"/>
      <c r="S947" s="346"/>
      <c r="T947" s="346"/>
      <c r="U947" s="346"/>
      <c r="V947" s="346"/>
      <c r="W947" s="346"/>
      <c r="X947" s="346"/>
      <c r="Y947" s="346"/>
      <c r="Z947" s="346"/>
      <c r="AA947" s="346"/>
      <c r="AB947" s="346"/>
      <c r="AC947" s="346"/>
      <c r="AD947" s="346"/>
      <c r="AE947" s="346"/>
      <c r="AF947" s="346"/>
      <c r="AG947" s="346"/>
      <c r="AH947" s="346"/>
      <c r="AI947" s="346"/>
      <c r="AJ947" s="346"/>
      <c r="AK947" s="346"/>
      <c r="AL947" s="346"/>
      <c r="AM947" s="346"/>
      <c r="AN947" s="346"/>
      <c r="AO947" s="346"/>
      <c r="AP947" s="346"/>
      <c r="AQ947" s="346"/>
      <c r="AR947" s="346"/>
      <c r="AS947" s="346"/>
      <c r="AT947" s="346"/>
      <c r="AU947" s="346"/>
      <c r="AV947" s="346"/>
      <c r="AW947" s="346"/>
      <c r="AX947" s="346"/>
      <c r="AY947" s="346"/>
      <c r="AZ947" s="346"/>
      <c r="BA947" s="346"/>
      <c r="BB947" s="346"/>
      <c r="BC947" s="346"/>
      <c r="BD947" s="346"/>
      <c r="BE947" s="346"/>
      <c r="BF947" s="346"/>
      <c r="BG947" s="346"/>
      <c r="BH947" s="346"/>
      <c r="BI947" s="346"/>
      <c r="BJ947" s="346"/>
      <c r="BK947" s="346"/>
      <c r="BL947" s="346"/>
      <c r="BM947" s="346"/>
      <c r="BN947" s="346"/>
      <c r="BO947" s="346"/>
      <c r="BP947" s="346"/>
      <c r="BQ947" s="346"/>
    </row>
    <row r="948" ht="15.75" customHeight="1">
      <c r="A948" s="346"/>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c r="AB948" s="346"/>
      <c r="AC948" s="346"/>
      <c r="AD948" s="346"/>
      <c r="AE948" s="346"/>
      <c r="AF948" s="346"/>
      <c r="AG948" s="346"/>
      <c r="AH948" s="346"/>
      <c r="AI948" s="346"/>
      <c r="AJ948" s="346"/>
      <c r="AK948" s="346"/>
      <c r="AL948" s="346"/>
      <c r="AM948" s="346"/>
      <c r="AN948" s="346"/>
      <c r="AO948" s="346"/>
      <c r="AP948" s="346"/>
      <c r="AQ948" s="346"/>
      <c r="AR948" s="346"/>
      <c r="AS948" s="346"/>
      <c r="AT948" s="346"/>
      <c r="AU948" s="346"/>
      <c r="AV948" s="346"/>
      <c r="AW948" s="346"/>
      <c r="AX948" s="346"/>
      <c r="AY948" s="346"/>
      <c r="AZ948" s="346"/>
      <c r="BA948" s="346"/>
      <c r="BB948" s="346"/>
      <c r="BC948" s="346"/>
      <c r="BD948" s="346"/>
      <c r="BE948" s="346"/>
      <c r="BF948" s="346"/>
      <c r="BG948" s="346"/>
      <c r="BH948" s="346"/>
      <c r="BI948" s="346"/>
      <c r="BJ948" s="346"/>
      <c r="BK948" s="346"/>
      <c r="BL948" s="346"/>
      <c r="BM948" s="346"/>
      <c r="BN948" s="346"/>
      <c r="BO948" s="346"/>
      <c r="BP948" s="346"/>
      <c r="BQ948" s="346"/>
    </row>
    <row r="949" ht="15.75" customHeight="1">
      <c r="A949" s="346"/>
      <c r="B949" s="346"/>
      <c r="C949" s="346"/>
      <c r="D949" s="346"/>
      <c r="E949" s="346"/>
      <c r="F949" s="346"/>
      <c r="G949" s="346"/>
      <c r="H949" s="346"/>
      <c r="I949" s="346"/>
      <c r="J949" s="346"/>
      <c r="K949" s="346"/>
      <c r="L949" s="346"/>
      <c r="M949" s="346"/>
      <c r="N949" s="346"/>
      <c r="O949" s="346"/>
      <c r="P949" s="346"/>
      <c r="Q949" s="346"/>
      <c r="R949" s="346"/>
      <c r="S949" s="346"/>
      <c r="T949" s="346"/>
      <c r="U949" s="346"/>
      <c r="V949" s="346"/>
      <c r="W949" s="346"/>
      <c r="X949" s="346"/>
      <c r="Y949" s="346"/>
      <c r="Z949" s="346"/>
      <c r="AA949" s="346"/>
      <c r="AB949" s="346"/>
      <c r="AC949" s="346"/>
      <c r="AD949" s="346"/>
      <c r="AE949" s="346"/>
      <c r="AF949" s="346"/>
      <c r="AG949" s="346"/>
      <c r="AH949" s="346"/>
      <c r="AI949" s="346"/>
      <c r="AJ949" s="346"/>
      <c r="AK949" s="346"/>
      <c r="AL949" s="346"/>
      <c r="AM949" s="346"/>
      <c r="AN949" s="346"/>
      <c r="AO949" s="346"/>
      <c r="AP949" s="346"/>
      <c r="AQ949" s="346"/>
      <c r="AR949" s="346"/>
      <c r="AS949" s="346"/>
      <c r="AT949" s="346"/>
      <c r="AU949" s="346"/>
      <c r="AV949" s="346"/>
      <c r="AW949" s="346"/>
      <c r="AX949" s="346"/>
      <c r="AY949" s="346"/>
      <c r="AZ949" s="346"/>
      <c r="BA949" s="346"/>
      <c r="BB949" s="346"/>
      <c r="BC949" s="346"/>
      <c r="BD949" s="346"/>
      <c r="BE949" s="346"/>
      <c r="BF949" s="346"/>
      <c r="BG949" s="346"/>
      <c r="BH949" s="346"/>
      <c r="BI949" s="346"/>
      <c r="BJ949" s="346"/>
      <c r="BK949" s="346"/>
      <c r="BL949" s="346"/>
      <c r="BM949" s="346"/>
      <c r="BN949" s="346"/>
      <c r="BO949" s="346"/>
      <c r="BP949" s="346"/>
      <c r="BQ949" s="346"/>
    </row>
    <row r="950" ht="15.75" customHeight="1">
      <c r="A950" s="346"/>
      <c r="B950" s="346"/>
      <c r="C950" s="346"/>
      <c r="D950" s="346"/>
      <c r="E950" s="346"/>
      <c r="F950" s="346"/>
      <c r="G950" s="346"/>
      <c r="H950" s="346"/>
      <c r="I950" s="346"/>
      <c r="J950" s="346"/>
      <c r="K950" s="346"/>
      <c r="L950" s="346"/>
      <c r="M950" s="346"/>
      <c r="N950" s="346"/>
      <c r="O950" s="346"/>
      <c r="P950" s="346"/>
      <c r="Q950" s="346"/>
      <c r="R950" s="346"/>
      <c r="S950" s="346"/>
      <c r="T950" s="346"/>
      <c r="U950" s="346"/>
      <c r="V950" s="346"/>
      <c r="W950" s="346"/>
      <c r="X950" s="346"/>
      <c r="Y950" s="346"/>
      <c r="Z950" s="346"/>
      <c r="AA950" s="346"/>
      <c r="AB950" s="346"/>
      <c r="AC950" s="346"/>
      <c r="AD950" s="346"/>
      <c r="AE950" s="346"/>
      <c r="AF950" s="346"/>
      <c r="AG950" s="346"/>
      <c r="AH950" s="346"/>
      <c r="AI950" s="346"/>
      <c r="AJ950" s="346"/>
      <c r="AK950" s="346"/>
      <c r="AL950" s="346"/>
      <c r="AM950" s="346"/>
      <c r="AN950" s="346"/>
      <c r="AO950" s="346"/>
      <c r="AP950" s="346"/>
      <c r="AQ950" s="346"/>
      <c r="AR950" s="346"/>
      <c r="AS950" s="346"/>
      <c r="AT950" s="346"/>
      <c r="AU950" s="346"/>
      <c r="AV950" s="346"/>
      <c r="AW950" s="346"/>
      <c r="AX950" s="346"/>
      <c r="AY950" s="346"/>
      <c r="AZ950" s="346"/>
      <c r="BA950" s="346"/>
      <c r="BB950" s="346"/>
      <c r="BC950" s="346"/>
      <c r="BD950" s="346"/>
      <c r="BE950" s="346"/>
      <c r="BF950" s="346"/>
      <c r="BG950" s="346"/>
      <c r="BH950" s="346"/>
      <c r="BI950" s="346"/>
      <c r="BJ950" s="346"/>
      <c r="BK950" s="346"/>
      <c r="BL950" s="346"/>
      <c r="BM950" s="346"/>
      <c r="BN950" s="346"/>
      <c r="BO950" s="346"/>
      <c r="BP950" s="346"/>
      <c r="BQ950" s="346"/>
    </row>
    <row r="951" ht="15.75" customHeight="1">
      <c r="A951" s="346"/>
      <c r="B951" s="346"/>
      <c r="C951" s="346"/>
      <c r="D951" s="346"/>
      <c r="E951" s="346"/>
      <c r="F951" s="346"/>
      <c r="G951" s="346"/>
      <c r="H951" s="346"/>
      <c r="I951" s="346"/>
      <c r="J951" s="346"/>
      <c r="K951" s="346"/>
      <c r="L951" s="346"/>
      <c r="M951" s="346"/>
      <c r="N951" s="346"/>
      <c r="O951" s="346"/>
      <c r="P951" s="346"/>
      <c r="Q951" s="346"/>
      <c r="R951" s="346"/>
      <c r="S951" s="346"/>
      <c r="T951" s="346"/>
      <c r="U951" s="346"/>
      <c r="V951" s="346"/>
      <c r="W951" s="346"/>
      <c r="X951" s="346"/>
      <c r="Y951" s="346"/>
      <c r="Z951" s="346"/>
      <c r="AA951" s="346"/>
      <c r="AB951" s="346"/>
      <c r="AC951" s="346"/>
      <c r="AD951" s="346"/>
      <c r="AE951" s="346"/>
      <c r="AF951" s="346"/>
      <c r="AG951" s="346"/>
      <c r="AH951" s="346"/>
      <c r="AI951" s="346"/>
      <c r="AJ951" s="346"/>
      <c r="AK951" s="346"/>
      <c r="AL951" s="346"/>
      <c r="AM951" s="346"/>
      <c r="AN951" s="346"/>
      <c r="AO951" s="346"/>
      <c r="AP951" s="346"/>
      <c r="AQ951" s="346"/>
      <c r="AR951" s="346"/>
      <c r="AS951" s="346"/>
      <c r="AT951" s="346"/>
      <c r="AU951" s="346"/>
      <c r="AV951" s="346"/>
      <c r="AW951" s="346"/>
      <c r="AX951" s="346"/>
      <c r="AY951" s="346"/>
      <c r="AZ951" s="346"/>
      <c r="BA951" s="346"/>
      <c r="BB951" s="346"/>
      <c r="BC951" s="346"/>
      <c r="BD951" s="346"/>
      <c r="BE951" s="346"/>
      <c r="BF951" s="346"/>
      <c r="BG951" s="346"/>
      <c r="BH951" s="346"/>
      <c r="BI951" s="346"/>
      <c r="BJ951" s="346"/>
      <c r="BK951" s="346"/>
      <c r="BL951" s="346"/>
      <c r="BM951" s="346"/>
      <c r="BN951" s="346"/>
      <c r="BO951" s="346"/>
      <c r="BP951" s="346"/>
      <c r="BQ951" s="346"/>
    </row>
    <row r="952" ht="15.75" customHeight="1">
      <c r="A952" s="346"/>
      <c r="B952" s="346"/>
      <c r="C952" s="346"/>
      <c r="D952" s="346"/>
      <c r="E952" s="346"/>
      <c r="F952" s="346"/>
      <c r="G952" s="346"/>
      <c r="H952" s="346"/>
      <c r="I952" s="346"/>
      <c r="J952" s="346"/>
      <c r="K952" s="346"/>
      <c r="L952" s="346"/>
      <c r="M952" s="346"/>
      <c r="N952" s="346"/>
      <c r="O952" s="346"/>
      <c r="P952" s="346"/>
      <c r="Q952" s="346"/>
      <c r="R952" s="346"/>
      <c r="S952" s="346"/>
      <c r="T952" s="346"/>
      <c r="U952" s="346"/>
      <c r="V952" s="346"/>
      <c r="W952" s="346"/>
      <c r="X952" s="346"/>
      <c r="Y952" s="346"/>
      <c r="Z952" s="346"/>
      <c r="AA952" s="346"/>
      <c r="AB952" s="346"/>
      <c r="AC952" s="346"/>
      <c r="AD952" s="346"/>
      <c r="AE952" s="346"/>
      <c r="AF952" s="346"/>
      <c r="AG952" s="346"/>
      <c r="AH952" s="346"/>
      <c r="AI952" s="346"/>
      <c r="AJ952" s="346"/>
      <c r="AK952" s="346"/>
      <c r="AL952" s="346"/>
      <c r="AM952" s="346"/>
      <c r="AN952" s="346"/>
      <c r="AO952" s="346"/>
      <c r="AP952" s="346"/>
      <c r="AQ952" s="346"/>
      <c r="AR952" s="346"/>
      <c r="AS952" s="346"/>
      <c r="AT952" s="346"/>
      <c r="AU952" s="346"/>
      <c r="AV952" s="346"/>
      <c r="AW952" s="346"/>
      <c r="AX952" s="346"/>
      <c r="AY952" s="346"/>
      <c r="AZ952" s="346"/>
      <c r="BA952" s="346"/>
      <c r="BB952" s="346"/>
      <c r="BC952" s="346"/>
      <c r="BD952" s="346"/>
      <c r="BE952" s="346"/>
      <c r="BF952" s="346"/>
      <c r="BG952" s="346"/>
      <c r="BH952" s="346"/>
      <c r="BI952" s="346"/>
      <c r="BJ952" s="346"/>
      <c r="BK952" s="346"/>
      <c r="BL952" s="346"/>
      <c r="BM952" s="346"/>
      <c r="BN952" s="346"/>
      <c r="BO952" s="346"/>
      <c r="BP952" s="346"/>
      <c r="BQ952" s="346"/>
    </row>
    <row r="953" ht="15.75" customHeight="1">
      <c r="A953" s="346"/>
      <c r="B953" s="346"/>
      <c r="C953" s="346"/>
      <c r="D953" s="346"/>
      <c r="E953" s="346"/>
      <c r="F953" s="346"/>
      <c r="G953" s="346"/>
      <c r="H953" s="346"/>
      <c r="I953" s="346"/>
      <c r="J953" s="346"/>
      <c r="K953" s="346"/>
      <c r="L953" s="346"/>
      <c r="M953" s="346"/>
      <c r="N953" s="346"/>
      <c r="O953" s="346"/>
      <c r="P953" s="346"/>
      <c r="Q953" s="346"/>
      <c r="R953" s="346"/>
      <c r="S953" s="346"/>
      <c r="T953" s="346"/>
      <c r="U953" s="346"/>
      <c r="V953" s="346"/>
      <c r="W953" s="346"/>
      <c r="X953" s="346"/>
      <c r="Y953" s="346"/>
      <c r="Z953" s="346"/>
      <c r="AA953" s="346"/>
      <c r="AB953" s="346"/>
      <c r="AC953" s="346"/>
      <c r="AD953" s="346"/>
      <c r="AE953" s="346"/>
      <c r="AF953" s="346"/>
      <c r="AG953" s="346"/>
      <c r="AH953" s="346"/>
      <c r="AI953" s="346"/>
      <c r="AJ953" s="346"/>
      <c r="AK953" s="346"/>
      <c r="AL953" s="346"/>
      <c r="AM953" s="346"/>
      <c r="AN953" s="346"/>
      <c r="AO953" s="346"/>
      <c r="AP953" s="346"/>
      <c r="AQ953" s="346"/>
      <c r="AR953" s="346"/>
      <c r="AS953" s="346"/>
      <c r="AT953" s="346"/>
      <c r="AU953" s="346"/>
      <c r="AV953" s="346"/>
      <c r="AW953" s="346"/>
      <c r="AX953" s="346"/>
      <c r="AY953" s="346"/>
      <c r="AZ953" s="346"/>
      <c r="BA953" s="346"/>
      <c r="BB953" s="346"/>
      <c r="BC953" s="346"/>
      <c r="BD953" s="346"/>
      <c r="BE953" s="346"/>
      <c r="BF953" s="346"/>
      <c r="BG953" s="346"/>
      <c r="BH953" s="346"/>
      <c r="BI953" s="346"/>
      <c r="BJ953" s="346"/>
      <c r="BK953" s="346"/>
      <c r="BL953" s="346"/>
      <c r="BM953" s="346"/>
      <c r="BN953" s="346"/>
      <c r="BO953" s="346"/>
      <c r="BP953" s="346"/>
      <c r="BQ953" s="346"/>
    </row>
    <row r="954" ht="15.75" customHeight="1">
      <c r="A954" s="346"/>
      <c r="B954" s="346"/>
      <c r="C954" s="346"/>
      <c r="D954" s="346"/>
      <c r="E954" s="346"/>
      <c r="F954" s="346"/>
      <c r="G954" s="346"/>
      <c r="H954" s="346"/>
      <c r="I954" s="346"/>
      <c r="J954" s="346"/>
      <c r="K954" s="346"/>
      <c r="L954" s="346"/>
      <c r="M954" s="346"/>
      <c r="N954" s="346"/>
      <c r="O954" s="346"/>
      <c r="P954" s="346"/>
      <c r="Q954" s="346"/>
      <c r="R954" s="346"/>
      <c r="S954" s="346"/>
      <c r="T954" s="346"/>
      <c r="U954" s="346"/>
      <c r="V954" s="346"/>
      <c r="W954" s="346"/>
      <c r="X954" s="346"/>
      <c r="Y954" s="346"/>
      <c r="Z954" s="346"/>
      <c r="AA954" s="346"/>
      <c r="AB954" s="346"/>
      <c r="AC954" s="346"/>
      <c r="AD954" s="346"/>
      <c r="AE954" s="346"/>
      <c r="AF954" s="346"/>
      <c r="AG954" s="346"/>
      <c r="AH954" s="346"/>
      <c r="AI954" s="346"/>
      <c r="AJ954" s="346"/>
      <c r="AK954" s="346"/>
      <c r="AL954" s="346"/>
      <c r="AM954" s="346"/>
      <c r="AN954" s="346"/>
      <c r="AO954" s="346"/>
      <c r="AP954" s="346"/>
      <c r="AQ954" s="346"/>
      <c r="AR954" s="346"/>
      <c r="AS954" s="346"/>
      <c r="AT954" s="346"/>
      <c r="AU954" s="346"/>
      <c r="AV954" s="346"/>
      <c r="AW954" s="346"/>
      <c r="AX954" s="346"/>
      <c r="AY954" s="346"/>
      <c r="AZ954" s="346"/>
      <c r="BA954" s="346"/>
      <c r="BB954" s="346"/>
      <c r="BC954" s="346"/>
      <c r="BD954" s="346"/>
      <c r="BE954" s="346"/>
      <c r="BF954" s="346"/>
      <c r="BG954" s="346"/>
      <c r="BH954" s="346"/>
      <c r="BI954" s="346"/>
      <c r="BJ954" s="346"/>
      <c r="BK954" s="346"/>
      <c r="BL954" s="346"/>
      <c r="BM954" s="346"/>
      <c r="BN954" s="346"/>
      <c r="BO954" s="346"/>
      <c r="BP954" s="346"/>
      <c r="BQ954" s="346"/>
    </row>
    <row r="955" ht="15.75" customHeight="1">
      <c r="A955" s="346"/>
      <c r="B955" s="346"/>
      <c r="C955" s="346"/>
      <c r="D955" s="346"/>
      <c r="E955" s="346"/>
      <c r="F955" s="346"/>
      <c r="G955" s="346"/>
      <c r="H955" s="346"/>
      <c r="I955" s="346"/>
      <c r="J955" s="346"/>
      <c r="K955" s="346"/>
      <c r="L955" s="346"/>
      <c r="M955" s="346"/>
      <c r="N955" s="346"/>
      <c r="O955" s="346"/>
      <c r="P955" s="346"/>
      <c r="Q955" s="346"/>
      <c r="R955" s="346"/>
      <c r="S955" s="346"/>
      <c r="T955" s="346"/>
      <c r="U955" s="346"/>
      <c r="V955" s="346"/>
      <c r="W955" s="346"/>
      <c r="X955" s="346"/>
      <c r="Y955" s="346"/>
      <c r="Z955" s="346"/>
      <c r="AA955" s="346"/>
      <c r="AB955" s="346"/>
      <c r="AC955" s="346"/>
      <c r="AD955" s="346"/>
      <c r="AE955" s="346"/>
      <c r="AF955" s="346"/>
      <c r="AG955" s="346"/>
      <c r="AH955" s="346"/>
      <c r="AI955" s="346"/>
      <c r="AJ955" s="346"/>
      <c r="AK955" s="346"/>
      <c r="AL955" s="346"/>
      <c r="AM955" s="346"/>
      <c r="AN955" s="346"/>
      <c r="AO955" s="346"/>
      <c r="AP955" s="346"/>
      <c r="AQ955" s="346"/>
      <c r="AR955" s="346"/>
      <c r="AS955" s="346"/>
      <c r="AT955" s="346"/>
      <c r="AU955" s="346"/>
      <c r="AV955" s="346"/>
      <c r="AW955" s="346"/>
      <c r="AX955" s="346"/>
      <c r="AY955" s="346"/>
      <c r="AZ955" s="346"/>
      <c r="BA955" s="346"/>
      <c r="BB955" s="346"/>
      <c r="BC955" s="346"/>
      <c r="BD955" s="346"/>
      <c r="BE955" s="346"/>
      <c r="BF955" s="346"/>
      <c r="BG955" s="346"/>
      <c r="BH955" s="346"/>
      <c r="BI955" s="346"/>
      <c r="BJ955" s="346"/>
      <c r="BK955" s="346"/>
      <c r="BL955" s="346"/>
      <c r="BM955" s="346"/>
      <c r="BN955" s="346"/>
      <c r="BO955" s="346"/>
      <c r="BP955" s="346"/>
      <c r="BQ955" s="346"/>
    </row>
    <row r="956" ht="15.75" customHeight="1">
      <c r="A956" s="346"/>
      <c r="B956" s="346"/>
      <c r="C956" s="346"/>
      <c r="D956" s="346"/>
      <c r="E956" s="346"/>
      <c r="F956" s="346"/>
      <c r="G956" s="346"/>
      <c r="H956" s="346"/>
      <c r="I956" s="346"/>
      <c r="J956" s="346"/>
      <c r="K956" s="346"/>
      <c r="L956" s="346"/>
      <c r="M956" s="346"/>
      <c r="N956" s="346"/>
      <c r="O956" s="346"/>
      <c r="P956" s="346"/>
      <c r="Q956" s="346"/>
      <c r="R956" s="346"/>
      <c r="S956" s="346"/>
      <c r="T956" s="346"/>
      <c r="U956" s="346"/>
      <c r="V956" s="346"/>
      <c r="W956" s="346"/>
      <c r="X956" s="346"/>
      <c r="Y956" s="346"/>
      <c r="Z956" s="346"/>
      <c r="AA956" s="346"/>
      <c r="AB956" s="346"/>
      <c r="AC956" s="346"/>
      <c r="AD956" s="346"/>
      <c r="AE956" s="346"/>
      <c r="AF956" s="346"/>
      <c r="AG956" s="346"/>
      <c r="AH956" s="346"/>
      <c r="AI956" s="346"/>
      <c r="AJ956" s="346"/>
      <c r="AK956" s="346"/>
      <c r="AL956" s="346"/>
      <c r="AM956" s="346"/>
      <c r="AN956" s="346"/>
      <c r="AO956" s="346"/>
      <c r="AP956" s="346"/>
      <c r="AQ956" s="346"/>
      <c r="AR956" s="346"/>
      <c r="AS956" s="346"/>
      <c r="AT956" s="346"/>
      <c r="AU956" s="346"/>
      <c r="AV956" s="346"/>
      <c r="AW956" s="346"/>
      <c r="AX956" s="346"/>
      <c r="AY956" s="346"/>
      <c r="AZ956" s="346"/>
      <c r="BA956" s="346"/>
      <c r="BB956" s="346"/>
      <c r="BC956" s="346"/>
      <c r="BD956" s="346"/>
      <c r="BE956" s="346"/>
      <c r="BF956" s="346"/>
      <c r="BG956" s="346"/>
      <c r="BH956" s="346"/>
      <c r="BI956" s="346"/>
      <c r="BJ956" s="346"/>
      <c r="BK956" s="346"/>
      <c r="BL956" s="346"/>
      <c r="BM956" s="346"/>
      <c r="BN956" s="346"/>
      <c r="BO956" s="346"/>
      <c r="BP956" s="346"/>
      <c r="BQ956" s="346"/>
    </row>
    <row r="957" ht="15.75" customHeight="1">
      <c r="A957" s="346"/>
      <c r="B957" s="346"/>
      <c r="C957" s="346"/>
      <c r="D957" s="346"/>
      <c r="E957" s="346"/>
      <c r="F957" s="346"/>
      <c r="G957" s="346"/>
      <c r="H957" s="346"/>
      <c r="I957" s="346"/>
      <c r="J957" s="346"/>
      <c r="K957" s="346"/>
      <c r="L957" s="346"/>
      <c r="M957" s="346"/>
      <c r="N957" s="346"/>
      <c r="O957" s="346"/>
      <c r="P957" s="346"/>
      <c r="Q957" s="346"/>
      <c r="R957" s="346"/>
      <c r="S957" s="346"/>
      <c r="T957" s="346"/>
      <c r="U957" s="346"/>
      <c r="V957" s="346"/>
      <c r="W957" s="346"/>
      <c r="X957" s="346"/>
      <c r="Y957" s="346"/>
      <c r="Z957" s="346"/>
      <c r="AA957" s="346"/>
      <c r="AB957" s="346"/>
      <c r="AC957" s="346"/>
      <c r="AD957" s="346"/>
      <c r="AE957" s="346"/>
      <c r="AF957" s="346"/>
      <c r="AG957" s="346"/>
      <c r="AH957" s="346"/>
      <c r="AI957" s="346"/>
      <c r="AJ957" s="346"/>
      <c r="AK957" s="346"/>
      <c r="AL957" s="346"/>
      <c r="AM957" s="346"/>
      <c r="AN957" s="346"/>
      <c r="AO957" s="346"/>
      <c r="AP957" s="346"/>
      <c r="AQ957" s="346"/>
      <c r="AR957" s="346"/>
      <c r="AS957" s="346"/>
      <c r="AT957" s="346"/>
      <c r="AU957" s="346"/>
      <c r="AV957" s="346"/>
      <c r="AW957" s="346"/>
      <c r="AX957" s="346"/>
      <c r="AY957" s="346"/>
      <c r="AZ957" s="346"/>
      <c r="BA957" s="346"/>
      <c r="BB957" s="346"/>
      <c r="BC957" s="346"/>
      <c r="BD957" s="346"/>
      <c r="BE957" s="346"/>
      <c r="BF957" s="346"/>
      <c r="BG957" s="346"/>
      <c r="BH957" s="346"/>
      <c r="BI957" s="346"/>
      <c r="BJ957" s="346"/>
      <c r="BK957" s="346"/>
      <c r="BL957" s="346"/>
      <c r="BM957" s="346"/>
      <c r="BN957" s="346"/>
      <c r="BO957" s="346"/>
      <c r="BP957" s="346"/>
      <c r="BQ957" s="346"/>
    </row>
    <row r="958" ht="15.75" customHeight="1">
      <c r="A958" s="346"/>
      <c r="B958" s="346"/>
      <c r="C958" s="346"/>
      <c r="D958" s="346"/>
      <c r="E958" s="346"/>
      <c r="F958" s="346"/>
      <c r="G958" s="346"/>
      <c r="H958" s="346"/>
      <c r="I958" s="346"/>
      <c r="J958" s="346"/>
      <c r="K958" s="346"/>
      <c r="L958" s="346"/>
      <c r="M958" s="346"/>
      <c r="N958" s="346"/>
      <c r="O958" s="346"/>
      <c r="P958" s="346"/>
      <c r="Q958" s="346"/>
      <c r="R958" s="346"/>
      <c r="S958" s="346"/>
      <c r="T958" s="346"/>
      <c r="U958" s="346"/>
      <c r="V958" s="346"/>
      <c r="W958" s="346"/>
      <c r="X958" s="346"/>
      <c r="Y958" s="346"/>
      <c r="Z958" s="346"/>
      <c r="AA958" s="346"/>
      <c r="AB958" s="346"/>
      <c r="AC958" s="346"/>
      <c r="AD958" s="346"/>
      <c r="AE958" s="346"/>
      <c r="AF958" s="346"/>
      <c r="AG958" s="346"/>
      <c r="AH958" s="346"/>
      <c r="AI958" s="346"/>
      <c r="AJ958" s="346"/>
      <c r="AK958" s="346"/>
      <c r="AL958" s="346"/>
      <c r="AM958" s="346"/>
      <c r="AN958" s="346"/>
      <c r="AO958" s="346"/>
      <c r="AP958" s="346"/>
      <c r="AQ958" s="346"/>
      <c r="AR958" s="346"/>
      <c r="AS958" s="346"/>
      <c r="AT958" s="346"/>
      <c r="AU958" s="346"/>
      <c r="AV958" s="346"/>
      <c r="AW958" s="346"/>
      <c r="AX958" s="346"/>
      <c r="AY958" s="346"/>
      <c r="AZ958" s="346"/>
      <c r="BA958" s="346"/>
      <c r="BB958" s="346"/>
      <c r="BC958" s="346"/>
      <c r="BD958" s="346"/>
      <c r="BE958" s="346"/>
      <c r="BF958" s="346"/>
      <c r="BG958" s="346"/>
      <c r="BH958" s="346"/>
      <c r="BI958" s="346"/>
      <c r="BJ958" s="346"/>
      <c r="BK958" s="346"/>
      <c r="BL958" s="346"/>
      <c r="BM958" s="346"/>
      <c r="BN958" s="346"/>
      <c r="BO958" s="346"/>
      <c r="BP958" s="346"/>
      <c r="BQ958" s="346"/>
    </row>
    <row r="959" ht="15.75" customHeight="1">
      <c r="A959" s="346"/>
      <c r="B959" s="346"/>
      <c r="C959" s="346"/>
      <c r="D959" s="346"/>
      <c r="E959" s="346"/>
      <c r="F959" s="346"/>
      <c r="G959" s="346"/>
      <c r="H959" s="346"/>
      <c r="I959" s="346"/>
      <c r="J959" s="346"/>
      <c r="K959" s="346"/>
      <c r="L959" s="346"/>
      <c r="M959" s="346"/>
      <c r="N959" s="346"/>
      <c r="O959" s="346"/>
      <c r="P959" s="346"/>
      <c r="Q959" s="346"/>
      <c r="R959" s="346"/>
      <c r="S959" s="346"/>
      <c r="T959" s="346"/>
      <c r="U959" s="346"/>
      <c r="V959" s="346"/>
      <c r="W959" s="346"/>
      <c r="X959" s="346"/>
      <c r="Y959" s="346"/>
      <c r="Z959" s="346"/>
      <c r="AA959" s="346"/>
      <c r="AB959" s="346"/>
      <c r="AC959" s="346"/>
      <c r="AD959" s="346"/>
      <c r="AE959" s="346"/>
      <c r="AF959" s="346"/>
      <c r="AG959" s="346"/>
      <c r="AH959" s="346"/>
      <c r="AI959" s="346"/>
      <c r="AJ959" s="346"/>
      <c r="AK959" s="346"/>
      <c r="AL959" s="346"/>
      <c r="AM959" s="346"/>
      <c r="AN959" s="346"/>
      <c r="AO959" s="346"/>
      <c r="AP959" s="346"/>
      <c r="AQ959" s="346"/>
      <c r="AR959" s="346"/>
      <c r="AS959" s="346"/>
      <c r="AT959" s="346"/>
      <c r="AU959" s="346"/>
      <c r="AV959" s="346"/>
      <c r="AW959" s="346"/>
      <c r="AX959" s="346"/>
      <c r="AY959" s="346"/>
      <c r="AZ959" s="346"/>
      <c r="BA959" s="346"/>
      <c r="BB959" s="346"/>
      <c r="BC959" s="346"/>
      <c r="BD959" s="346"/>
      <c r="BE959" s="346"/>
      <c r="BF959" s="346"/>
      <c r="BG959" s="346"/>
      <c r="BH959" s="346"/>
      <c r="BI959" s="346"/>
      <c r="BJ959" s="346"/>
      <c r="BK959" s="346"/>
      <c r="BL959" s="346"/>
      <c r="BM959" s="346"/>
      <c r="BN959" s="346"/>
      <c r="BO959" s="346"/>
      <c r="BP959" s="346"/>
      <c r="BQ959" s="346"/>
    </row>
    <row r="960" ht="15.75" customHeight="1">
      <c r="A960" s="346"/>
      <c r="B960" s="346"/>
      <c r="C960" s="346"/>
      <c r="D960" s="346"/>
      <c r="E960" s="346"/>
      <c r="F960" s="346"/>
      <c r="G960" s="346"/>
      <c r="H960" s="346"/>
      <c r="I960" s="346"/>
      <c r="J960" s="346"/>
      <c r="K960" s="346"/>
      <c r="L960" s="346"/>
      <c r="M960" s="346"/>
      <c r="N960" s="346"/>
      <c r="O960" s="346"/>
      <c r="P960" s="346"/>
      <c r="Q960" s="346"/>
      <c r="R960" s="346"/>
      <c r="S960" s="346"/>
      <c r="T960" s="346"/>
      <c r="U960" s="346"/>
      <c r="V960" s="346"/>
      <c r="W960" s="346"/>
      <c r="X960" s="346"/>
      <c r="Y960" s="346"/>
      <c r="Z960" s="346"/>
      <c r="AA960" s="346"/>
      <c r="AB960" s="346"/>
      <c r="AC960" s="346"/>
      <c r="AD960" s="346"/>
      <c r="AE960" s="346"/>
      <c r="AF960" s="346"/>
      <c r="AG960" s="346"/>
      <c r="AH960" s="346"/>
      <c r="AI960" s="346"/>
      <c r="AJ960" s="346"/>
      <c r="AK960" s="346"/>
      <c r="AL960" s="346"/>
      <c r="AM960" s="346"/>
      <c r="AN960" s="346"/>
      <c r="AO960" s="346"/>
      <c r="AP960" s="346"/>
      <c r="AQ960" s="346"/>
      <c r="AR960" s="346"/>
      <c r="AS960" s="346"/>
      <c r="AT960" s="346"/>
      <c r="AU960" s="346"/>
      <c r="AV960" s="346"/>
      <c r="AW960" s="346"/>
      <c r="AX960" s="346"/>
      <c r="AY960" s="346"/>
      <c r="AZ960" s="346"/>
      <c r="BA960" s="346"/>
      <c r="BB960" s="346"/>
      <c r="BC960" s="346"/>
      <c r="BD960" s="346"/>
      <c r="BE960" s="346"/>
      <c r="BF960" s="346"/>
      <c r="BG960" s="346"/>
      <c r="BH960" s="346"/>
      <c r="BI960" s="346"/>
      <c r="BJ960" s="346"/>
      <c r="BK960" s="346"/>
      <c r="BL960" s="346"/>
      <c r="BM960" s="346"/>
      <c r="BN960" s="346"/>
      <c r="BO960" s="346"/>
      <c r="BP960" s="346"/>
      <c r="BQ960" s="346"/>
    </row>
    <row r="961" ht="15.75" customHeight="1">
      <c r="A961" s="346"/>
      <c r="B961" s="346"/>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c r="Y961" s="346"/>
      <c r="Z961" s="346"/>
      <c r="AA961" s="346"/>
      <c r="AB961" s="346"/>
      <c r="AC961" s="346"/>
      <c r="AD961" s="346"/>
      <c r="AE961" s="346"/>
      <c r="AF961" s="346"/>
      <c r="AG961" s="346"/>
      <c r="AH961" s="346"/>
      <c r="AI961" s="346"/>
      <c r="AJ961" s="346"/>
      <c r="AK961" s="346"/>
      <c r="AL961" s="346"/>
      <c r="AM961" s="346"/>
      <c r="AN961" s="346"/>
      <c r="AO961" s="346"/>
      <c r="AP961" s="346"/>
      <c r="AQ961" s="346"/>
      <c r="AR961" s="346"/>
      <c r="AS961" s="346"/>
      <c r="AT961" s="346"/>
      <c r="AU961" s="346"/>
      <c r="AV961" s="346"/>
      <c r="AW961" s="346"/>
      <c r="AX961" s="346"/>
      <c r="AY961" s="346"/>
      <c r="AZ961" s="346"/>
      <c r="BA961" s="346"/>
      <c r="BB961" s="346"/>
      <c r="BC961" s="346"/>
      <c r="BD961" s="346"/>
      <c r="BE961" s="346"/>
      <c r="BF961" s="346"/>
      <c r="BG961" s="346"/>
      <c r="BH961" s="346"/>
      <c r="BI961" s="346"/>
      <c r="BJ961" s="346"/>
      <c r="BK961" s="346"/>
      <c r="BL961" s="346"/>
      <c r="BM961" s="346"/>
      <c r="BN961" s="346"/>
      <c r="BO961" s="346"/>
      <c r="BP961" s="346"/>
      <c r="BQ961" s="346"/>
    </row>
    <row r="962" ht="15.75" customHeight="1">
      <c r="A962" s="346"/>
      <c r="B962" s="346"/>
      <c r="C962" s="346"/>
      <c r="D962" s="346"/>
      <c r="E962" s="346"/>
      <c r="F962" s="346"/>
      <c r="G962" s="346"/>
      <c r="H962" s="346"/>
      <c r="I962" s="346"/>
      <c r="J962" s="346"/>
      <c r="K962" s="346"/>
      <c r="L962" s="346"/>
      <c r="M962" s="346"/>
      <c r="N962" s="346"/>
      <c r="O962" s="346"/>
      <c r="P962" s="346"/>
      <c r="Q962" s="346"/>
      <c r="R962" s="346"/>
      <c r="S962" s="346"/>
      <c r="T962" s="346"/>
      <c r="U962" s="346"/>
      <c r="V962" s="346"/>
      <c r="W962" s="346"/>
      <c r="X962" s="346"/>
      <c r="Y962" s="346"/>
      <c r="Z962" s="346"/>
      <c r="AA962" s="346"/>
      <c r="AB962" s="346"/>
      <c r="AC962" s="346"/>
      <c r="AD962" s="346"/>
      <c r="AE962" s="346"/>
      <c r="AF962" s="346"/>
      <c r="AG962" s="346"/>
      <c r="AH962" s="346"/>
      <c r="AI962" s="346"/>
      <c r="AJ962" s="346"/>
      <c r="AK962" s="346"/>
      <c r="AL962" s="346"/>
      <c r="AM962" s="346"/>
      <c r="AN962" s="346"/>
      <c r="AO962" s="346"/>
      <c r="AP962" s="346"/>
      <c r="AQ962" s="346"/>
      <c r="AR962" s="346"/>
      <c r="AS962" s="346"/>
      <c r="AT962" s="346"/>
      <c r="AU962" s="346"/>
      <c r="AV962" s="346"/>
      <c r="AW962" s="346"/>
      <c r="AX962" s="346"/>
      <c r="AY962" s="346"/>
      <c r="AZ962" s="346"/>
      <c r="BA962" s="346"/>
      <c r="BB962" s="346"/>
      <c r="BC962" s="346"/>
      <c r="BD962" s="346"/>
      <c r="BE962" s="346"/>
      <c r="BF962" s="346"/>
      <c r="BG962" s="346"/>
      <c r="BH962" s="346"/>
      <c r="BI962" s="346"/>
      <c r="BJ962" s="346"/>
      <c r="BK962" s="346"/>
      <c r="BL962" s="346"/>
      <c r="BM962" s="346"/>
      <c r="BN962" s="346"/>
      <c r="BO962" s="346"/>
      <c r="BP962" s="346"/>
      <c r="BQ962" s="346"/>
    </row>
    <row r="963" ht="15.75" customHeight="1">
      <c r="A963" s="346"/>
      <c r="B963" s="346"/>
      <c r="C963" s="346"/>
      <c r="D963" s="346"/>
      <c r="E963" s="346"/>
      <c r="F963" s="346"/>
      <c r="G963" s="346"/>
      <c r="H963" s="346"/>
      <c r="I963" s="346"/>
      <c r="J963" s="346"/>
      <c r="K963" s="346"/>
      <c r="L963" s="346"/>
      <c r="M963" s="346"/>
      <c r="N963" s="346"/>
      <c r="O963" s="346"/>
      <c r="P963" s="346"/>
      <c r="Q963" s="346"/>
      <c r="R963" s="346"/>
      <c r="S963" s="346"/>
      <c r="T963" s="346"/>
      <c r="U963" s="346"/>
      <c r="V963" s="346"/>
      <c r="W963" s="346"/>
      <c r="X963" s="346"/>
      <c r="Y963" s="346"/>
      <c r="Z963" s="346"/>
      <c r="AA963" s="346"/>
      <c r="AB963" s="346"/>
      <c r="AC963" s="346"/>
      <c r="AD963" s="346"/>
      <c r="AE963" s="346"/>
      <c r="AF963" s="346"/>
      <c r="AG963" s="346"/>
      <c r="AH963" s="346"/>
      <c r="AI963" s="346"/>
      <c r="AJ963" s="346"/>
      <c r="AK963" s="346"/>
      <c r="AL963" s="346"/>
      <c r="AM963" s="346"/>
      <c r="AN963" s="346"/>
      <c r="AO963" s="346"/>
      <c r="AP963" s="346"/>
      <c r="AQ963" s="346"/>
      <c r="AR963" s="346"/>
      <c r="AS963" s="346"/>
      <c r="AT963" s="346"/>
      <c r="AU963" s="346"/>
      <c r="AV963" s="346"/>
      <c r="AW963" s="346"/>
      <c r="AX963" s="346"/>
      <c r="AY963" s="346"/>
      <c r="AZ963" s="346"/>
      <c r="BA963" s="346"/>
      <c r="BB963" s="346"/>
      <c r="BC963" s="346"/>
      <c r="BD963" s="346"/>
      <c r="BE963" s="346"/>
      <c r="BF963" s="346"/>
      <c r="BG963" s="346"/>
      <c r="BH963" s="346"/>
      <c r="BI963" s="346"/>
      <c r="BJ963" s="346"/>
      <c r="BK963" s="346"/>
      <c r="BL963" s="346"/>
      <c r="BM963" s="346"/>
      <c r="BN963" s="346"/>
      <c r="BO963" s="346"/>
      <c r="BP963" s="346"/>
      <c r="BQ963" s="346"/>
    </row>
    <row r="964" ht="15.75" customHeight="1">
      <c r="A964" s="346"/>
      <c r="B964" s="346"/>
      <c r="C964" s="346"/>
      <c r="D964" s="346"/>
      <c r="E964" s="346"/>
      <c r="F964" s="346"/>
      <c r="G964" s="346"/>
      <c r="H964" s="346"/>
      <c r="I964" s="346"/>
      <c r="J964" s="346"/>
      <c r="K964" s="346"/>
      <c r="L964" s="346"/>
      <c r="M964" s="346"/>
      <c r="N964" s="346"/>
      <c r="O964" s="346"/>
      <c r="P964" s="346"/>
      <c r="Q964" s="346"/>
      <c r="R964" s="346"/>
      <c r="S964" s="346"/>
      <c r="T964" s="346"/>
      <c r="U964" s="346"/>
      <c r="V964" s="346"/>
      <c r="W964" s="346"/>
      <c r="X964" s="346"/>
      <c r="Y964" s="346"/>
      <c r="Z964" s="346"/>
      <c r="AA964" s="346"/>
      <c r="AB964" s="346"/>
      <c r="AC964" s="346"/>
      <c r="AD964" s="346"/>
      <c r="AE964" s="346"/>
      <c r="AF964" s="346"/>
      <c r="AG964" s="346"/>
      <c r="AH964" s="346"/>
      <c r="AI964" s="346"/>
      <c r="AJ964" s="346"/>
      <c r="AK964" s="346"/>
      <c r="AL964" s="346"/>
      <c r="AM964" s="346"/>
      <c r="AN964" s="346"/>
      <c r="AO964" s="346"/>
      <c r="AP964" s="346"/>
      <c r="AQ964" s="346"/>
      <c r="AR964" s="346"/>
      <c r="AS964" s="346"/>
      <c r="AT964" s="346"/>
      <c r="AU964" s="346"/>
      <c r="AV964" s="346"/>
      <c r="AW964" s="346"/>
      <c r="AX964" s="346"/>
      <c r="AY964" s="346"/>
      <c r="AZ964" s="346"/>
      <c r="BA964" s="346"/>
      <c r="BB964" s="346"/>
      <c r="BC964" s="346"/>
      <c r="BD964" s="346"/>
      <c r="BE964" s="346"/>
      <c r="BF964" s="346"/>
      <c r="BG964" s="346"/>
      <c r="BH964" s="346"/>
      <c r="BI964" s="346"/>
      <c r="BJ964" s="346"/>
      <c r="BK964" s="346"/>
      <c r="BL964" s="346"/>
      <c r="BM964" s="346"/>
      <c r="BN964" s="346"/>
      <c r="BO964" s="346"/>
      <c r="BP964" s="346"/>
      <c r="BQ964" s="346"/>
    </row>
    <row r="965" ht="15.75" customHeight="1">
      <c r="A965" s="346"/>
      <c r="B965" s="346"/>
      <c r="C965" s="346"/>
      <c r="D965" s="346"/>
      <c r="E965" s="346"/>
      <c r="F965" s="346"/>
      <c r="G965" s="346"/>
      <c r="H965" s="346"/>
      <c r="I965" s="346"/>
      <c r="J965" s="346"/>
      <c r="K965" s="346"/>
      <c r="L965" s="346"/>
      <c r="M965" s="346"/>
      <c r="N965" s="346"/>
      <c r="O965" s="346"/>
      <c r="P965" s="346"/>
      <c r="Q965" s="346"/>
      <c r="R965" s="346"/>
      <c r="S965" s="346"/>
      <c r="T965" s="346"/>
      <c r="U965" s="346"/>
      <c r="V965" s="346"/>
      <c r="W965" s="346"/>
      <c r="X965" s="346"/>
      <c r="Y965" s="346"/>
      <c r="Z965" s="346"/>
      <c r="AA965" s="346"/>
      <c r="AB965" s="346"/>
      <c r="AC965" s="346"/>
      <c r="AD965" s="346"/>
      <c r="AE965" s="346"/>
      <c r="AF965" s="346"/>
      <c r="AG965" s="346"/>
      <c r="AH965" s="346"/>
      <c r="AI965" s="346"/>
      <c r="AJ965" s="346"/>
      <c r="AK965" s="346"/>
      <c r="AL965" s="346"/>
      <c r="AM965" s="346"/>
      <c r="AN965" s="346"/>
      <c r="AO965" s="346"/>
      <c r="AP965" s="346"/>
      <c r="AQ965" s="346"/>
      <c r="AR965" s="346"/>
      <c r="AS965" s="346"/>
      <c r="AT965" s="346"/>
      <c r="AU965" s="346"/>
      <c r="AV965" s="346"/>
      <c r="AW965" s="346"/>
      <c r="AX965" s="346"/>
      <c r="AY965" s="346"/>
      <c r="AZ965" s="346"/>
      <c r="BA965" s="346"/>
      <c r="BB965" s="346"/>
      <c r="BC965" s="346"/>
      <c r="BD965" s="346"/>
      <c r="BE965" s="346"/>
      <c r="BF965" s="346"/>
      <c r="BG965" s="346"/>
      <c r="BH965" s="346"/>
      <c r="BI965" s="346"/>
      <c r="BJ965" s="346"/>
      <c r="BK965" s="346"/>
      <c r="BL965" s="346"/>
      <c r="BM965" s="346"/>
      <c r="BN965" s="346"/>
      <c r="BO965" s="346"/>
      <c r="BP965" s="346"/>
      <c r="BQ965" s="346"/>
    </row>
    <row r="966" ht="15.75" customHeight="1">
      <c r="A966" s="346"/>
      <c r="B966" s="346"/>
      <c r="C966" s="346"/>
      <c r="D966" s="346"/>
      <c r="E966" s="346"/>
      <c r="F966" s="346"/>
      <c r="G966" s="346"/>
      <c r="H966" s="346"/>
      <c r="I966" s="346"/>
      <c r="J966" s="346"/>
      <c r="K966" s="346"/>
      <c r="L966" s="346"/>
      <c r="M966" s="346"/>
      <c r="N966" s="346"/>
      <c r="O966" s="346"/>
      <c r="P966" s="346"/>
      <c r="Q966" s="346"/>
      <c r="R966" s="346"/>
      <c r="S966" s="346"/>
      <c r="T966" s="346"/>
      <c r="U966" s="346"/>
      <c r="V966" s="346"/>
      <c r="W966" s="346"/>
      <c r="X966" s="346"/>
      <c r="Y966" s="346"/>
      <c r="Z966" s="346"/>
      <c r="AA966" s="346"/>
      <c r="AB966" s="346"/>
      <c r="AC966" s="346"/>
      <c r="AD966" s="346"/>
      <c r="AE966" s="346"/>
      <c r="AF966" s="346"/>
      <c r="AG966" s="346"/>
      <c r="AH966" s="346"/>
      <c r="AI966" s="346"/>
      <c r="AJ966" s="346"/>
      <c r="AK966" s="346"/>
      <c r="AL966" s="346"/>
      <c r="AM966" s="346"/>
      <c r="AN966" s="346"/>
      <c r="AO966" s="346"/>
      <c r="AP966" s="346"/>
      <c r="AQ966" s="346"/>
      <c r="AR966" s="346"/>
      <c r="AS966" s="346"/>
      <c r="AT966" s="346"/>
      <c r="AU966" s="346"/>
      <c r="AV966" s="346"/>
      <c r="AW966" s="346"/>
      <c r="AX966" s="346"/>
      <c r="AY966" s="346"/>
      <c r="AZ966" s="346"/>
      <c r="BA966" s="346"/>
      <c r="BB966" s="346"/>
      <c r="BC966" s="346"/>
      <c r="BD966" s="346"/>
      <c r="BE966" s="346"/>
      <c r="BF966" s="346"/>
      <c r="BG966" s="346"/>
      <c r="BH966" s="346"/>
      <c r="BI966" s="346"/>
      <c r="BJ966" s="346"/>
      <c r="BK966" s="346"/>
      <c r="BL966" s="346"/>
      <c r="BM966" s="346"/>
      <c r="BN966" s="346"/>
      <c r="BO966" s="346"/>
      <c r="BP966" s="346"/>
      <c r="BQ966" s="346"/>
    </row>
    <row r="967" ht="15.75" customHeight="1">
      <c r="A967" s="346"/>
      <c r="B967" s="346"/>
      <c r="C967" s="346"/>
      <c r="D967" s="346"/>
      <c r="E967" s="346"/>
      <c r="F967" s="346"/>
      <c r="G967" s="346"/>
      <c r="H967" s="346"/>
      <c r="I967" s="346"/>
      <c r="J967" s="346"/>
      <c r="K967" s="346"/>
      <c r="L967" s="346"/>
      <c r="M967" s="346"/>
      <c r="N967" s="346"/>
      <c r="O967" s="346"/>
      <c r="P967" s="346"/>
      <c r="Q967" s="346"/>
      <c r="R967" s="346"/>
      <c r="S967" s="346"/>
      <c r="T967" s="346"/>
      <c r="U967" s="346"/>
      <c r="V967" s="346"/>
      <c r="W967" s="346"/>
      <c r="X967" s="346"/>
      <c r="Y967" s="346"/>
      <c r="Z967" s="346"/>
      <c r="AA967" s="346"/>
      <c r="AB967" s="346"/>
      <c r="AC967" s="346"/>
      <c r="AD967" s="346"/>
      <c r="AE967" s="346"/>
      <c r="AF967" s="346"/>
      <c r="AG967" s="346"/>
      <c r="AH967" s="346"/>
      <c r="AI967" s="346"/>
      <c r="AJ967" s="346"/>
      <c r="AK967" s="346"/>
      <c r="AL967" s="346"/>
      <c r="AM967" s="346"/>
      <c r="AN967" s="346"/>
      <c r="AO967" s="346"/>
      <c r="AP967" s="346"/>
      <c r="AQ967" s="346"/>
      <c r="AR967" s="346"/>
      <c r="AS967" s="346"/>
      <c r="AT967" s="346"/>
      <c r="AU967" s="346"/>
      <c r="AV967" s="346"/>
      <c r="AW967" s="346"/>
      <c r="AX967" s="346"/>
      <c r="AY967" s="346"/>
      <c r="AZ967" s="346"/>
      <c r="BA967" s="346"/>
      <c r="BB967" s="346"/>
      <c r="BC967" s="346"/>
      <c r="BD967" s="346"/>
      <c r="BE967" s="346"/>
      <c r="BF967" s="346"/>
      <c r="BG967" s="346"/>
      <c r="BH967" s="346"/>
      <c r="BI967" s="346"/>
      <c r="BJ967" s="346"/>
      <c r="BK967" s="346"/>
      <c r="BL967" s="346"/>
      <c r="BM967" s="346"/>
      <c r="BN967" s="346"/>
      <c r="BO967" s="346"/>
      <c r="BP967" s="346"/>
      <c r="BQ967" s="346"/>
    </row>
    <row r="968" ht="15.75" customHeight="1">
      <c r="A968" s="346"/>
      <c r="B968" s="346"/>
      <c r="C968" s="346"/>
      <c r="D968" s="346"/>
      <c r="E968" s="346"/>
      <c r="F968" s="346"/>
      <c r="G968" s="346"/>
      <c r="H968" s="346"/>
      <c r="I968" s="346"/>
      <c r="J968" s="346"/>
      <c r="K968" s="346"/>
      <c r="L968" s="346"/>
      <c r="M968" s="346"/>
      <c r="N968" s="346"/>
      <c r="O968" s="346"/>
      <c r="P968" s="346"/>
      <c r="Q968" s="346"/>
      <c r="R968" s="346"/>
      <c r="S968" s="346"/>
      <c r="T968" s="346"/>
      <c r="U968" s="346"/>
      <c r="V968" s="346"/>
      <c r="W968" s="346"/>
      <c r="X968" s="346"/>
      <c r="Y968" s="346"/>
      <c r="Z968" s="346"/>
      <c r="AA968" s="346"/>
      <c r="AB968" s="346"/>
      <c r="AC968" s="346"/>
      <c r="AD968" s="346"/>
      <c r="AE968" s="346"/>
      <c r="AF968" s="346"/>
      <c r="AG968" s="346"/>
      <c r="AH968" s="346"/>
      <c r="AI968" s="346"/>
      <c r="AJ968" s="346"/>
      <c r="AK968" s="346"/>
      <c r="AL968" s="346"/>
      <c r="AM968" s="346"/>
      <c r="AN968" s="346"/>
      <c r="AO968" s="346"/>
      <c r="AP968" s="346"/>
      <c r="AQ968" s="346"/>
      <c r="AR968" s="346"/>
      <c r="AS968" s="346"/>
      <c r="AT968" s="346"/>
      <c r="AU968" s="346"/>
      <c r="AV968" s="346"/>
      <c r="AW968" s="346"/>
      <c r="AX968" s="346"/>
      <c r="AY968" s="346"/>
      <c r="AZ968" s="346"/>
      <c r="BA968" s="346"/>
      <c r="BB968" s="346"/>
      <c r="BC968" s="346"/>
      <c r="BD968" s="346"/>
      <c r="BE968" s="346"/>
      <c r="BF968" s="346"/>
      <c r="BG968" s="346"/>
      <c r="BH968" s="346"/>
      <c r="BI968" s="346"/>
      <c r="BJ968" s="346"/>
      <c r="BK968" s="346"/>
      <c r="BL968" s="346"/>
      <c r="BM968" s="346"/>
      <c r="BN968" s="346"/>
      <c r="BO968" s="346"/>
      <c r="BP968" s="346"/>
      <c r="BQ968" s="346"/>
    </row>
    <row r="969" ht="15.75" customHeight="1">
      <c r="A969" s="346"/>
      <c r="B969" s="346"/>
      <c r="C969" s="346"/>
      <c r="D969" s="346"/>
      <c r="E969" s="346"/>
      <c r="F969" s="346"/>
      <c r="G969" s="346"/>
      <c r="H969" s="346"/>
      <c r="I969" s="346"/>
      <c r="J969" s="346"/>
      <c r="K969" s="346"/>
      <c r="L969" s="346"/>
      <c r="M969" s="346"/>
      <c r="N969" s="346"/>
      <c r="O969" s="346"/>
      <c r="P969" s="346"/>
      <c r="Q969" s="346"/>
      <c r="R969" s="346"/>
      <c r="S969" s="346"/>
      <c r="T969" s="346"/>
      <c r="U969" s="346"/>
      <c r="V969" s="346"/>
      <c r="W969" s="346"/>
      <c r="X969" s="346"/>
      <c r="Y969" s="346"/>
      <c r="Z969" s="346"/>
      <c r="AA969" s="346"/>
      <c r="AB969" s="346"/>
      <c r="AC969" s="346"/>
      <c r="AD969" s="346"/>
      <c r="AE969" s="346"/>
      <c r="AF969" s="346"/>
      <c r="AG969" s="346"/>
      <c r="AH969" s="346"/>
      <c r="AI969" s="346"/>
      <c r="AJ969" s="346"/>
      <c r="AK969" s="346"/>
      <c r="AL969" s="346"/>
      <c r="AM969" s="346"/>
      <c r="AN969" s="346"/>
      <c r="AO969" s="346"/>
      <c r="AP969" s="346"/>
      <c r="AQ969" s="346"/>
      <c r="AR969" s="346"/>
      <c r="AS969" s="346"/>
      <c r="AT969" s="346"/>
      <c r="AU969" s="346"/>
      <c r="AV969" s="346"/>
      <c r="AW969" s="346"/>
      <c r="AX969" s="346"/>
      <c r="AY969" s="346"/>
      <c r="AZ969" s="346"/>
      <c r="BA969" s="346"/>
      <c r="BB969" s="346"/>
      <c r="BC969" s="346"/>
      <c r="BD969" s="346"/>
      <c r="BE969" s="346"/>
      <c r="BF969" s="346"/>
      <c r="BG969" s="346"/>
      <c r="BH969" s="346"/>
      <c r="BI969" s="346"/>
      <c r="BJ969" s="346"/>
      <c r="BK969" s="346"/>
      <c r="BL969" s="346"/>
      <c r="BM969" s="346"/>
      <c r="BN969" s="346"/>
      <c r="BO969" s="346"/>
      <c r="BP969" s="346"/>
      <c r="BQ969" s="346"/>
    </row>
    <row r="970" ht="15.75" customHeight="1">
      <c r="A970" s="346"/>
      <c r="B970" s="346"/>
      <c r="C970" s="346"/>
      <c r="D970" s="346"/>
      <c r="E970" s="346"/>
      <c r="F970" s="346"/>
      <c r="G970" s="346"/>
      <c r="H970" s="346"/>
      <c r="I970" s="346"/>
      <c r="J970" s="346"/>
      <c r="K970" s="346"/>
      <c r="L970" s="346"/>
      <c r="M970" s="346"/>
      <c r="N970" s="346"/>
      <c r="O970" s="346"/>
      <c r="P970" s="346"/>
      <c r="Q970" s="346"/>
      <c r="R970" s="346"/>
      <c r="S970" s="346"/>
      <c r="T970" s="346"/>
      <c r="U970" s="346"/>
      <c r="V970" s="346"/>
      <c r="W970" s="346"/>
      <c r="X970" s="346"/>
      <c r="Y970" s="346"/>
      <c r="Z970" s="346"/>
      <c r="AA970" s="346"/>
      <c r="AB970" s="346"/>
      <c r="AC970" s="346"/>
      <c r="AD970" s="346"/>
      <c r="AE970" s="346"/>
      <c r="AF970" s="346"/>
      <c r="AG970" s="346"/>
      <c r="AH970" s="346"/>
      <c r="AI970" s="346"/>
      <c r="AJ970" s="346"/>
      <c r="AK970" s="346"/>
      <c r="AL970" s="346"/>
      <c r="AM970" s="346"/>
      <c r="AN970" s="346"/>
      <c r="AO970" s="346"/>
      <c r="AP970" s="346"/>
      <c r="AQ970" s="346"/>
      <c r="AR970" s="346"/>
      <c r="AS970" s="346"/>
      <c r="AT970" s="346"/>
      <c r="AU970" s="346"/>
      <c r="AV970" s="346"/>
      <c r="AW970" s="346"/>
      <c r="AX970" s="346"/>
      <c r="AY970" s="346"/>
      <c r="AZ970" s="346"/>
      <c r="BA970" s="346"/>
      <c r="BB970" s="346"/>
      <c r="BC970" s="346"/>
      <c r="BD970" s="346"/>
      <c r="BE970" s="346"/>
      <c r="BF970" s="346"/>
      <c r="BG970" s="346"/>
      <c r="BH970" s="346"/>
      <c r="BI970" s="346"/>
      <c r="BJ970" s="346"/>
      <c r="BK970" s="346"/>
      <c r="BL970" s="346"/>
      <c r="BM970" s="346"/>
      <c r="BN970" s="346"/>
      <c r="BO970" s="346"/>
      <c r="BP970" s="346"/>
      <c r="BQ970" s="346"/>
    </row>
    <row r="971" ht="15.75" customHeight="1">
      <c r="A971" s="346"/>
      <c r="B971" s="346"/>
      <c r="C971" s="346"/>
      <c r="D971" s="346"/>
      <c r="E971" s="346"/>
      <c r="F971" s="346"/>
      <c r="G971" s="346"/>
      <c r="H971" s="346"/>
      <c r="I971" s="346"/>
      <c r="J971" s="346"/>
      <c r="K971" s="346"/>
      <c r="L971" s="346"/>
      <c r="M971" s="346"/>
      <c r="N971" s="346"/>
      <c r="O971" s="346"/>
      <c r="P971" s="346"/>
      <c r="Q971" s="346"/>
      <c r="R971" s="346"/>
      <c r="S971" s="346"/>
      <c r="T971" s="346"/>
      <c r="U971" s="346"/>
      <c r="V971" s="346"/>
      <c r="W971" s="346"/>
      <c r="X971" s="346"/>
      <c r="Y971" s="346"/>
      <c r="Z971" s="346"/>
      <c r="AA971" s="346"/>
      <c r="AB971" s="346"/>
      <c r="AC971" s="346"/>
      <c r="AD971" s="346"/>
      <c r="AE971" s="346"/>
      <c r="AF971" s="346"/>
      <c r="AG971" s="346"/>
      <c r="AH971" s="346"/>
      <c r="AI971" s="346"/>
      <c r="AJ971" s="346"/>
      <c r="AK971" s="346"/>
      <c r="AL971" s="346"/>
      <c r="AM971" s="346"/>
      <c r="AN971" s="346"/>
      <c r="AO971" s="346"/>
      <c r="AP971" s="346"/>
      <c r="AQ971" s="346"/>
      <c r="AR971" s="346"/>
      <c r="AS971" s="346"/>
      <c r="AT971" s="346"/>
      <c r="AU971" s="346"/>
      <c r="AV971" s="346"/>
      <c r="AW971" s="346"/>
      <c r="AX971" s="346"/>
      <c r="AY971" s="346"/>
      <c r="AZ971" s="346"/>
      <c r="BA971" s="346"/>
      <c r="BB971" s="346"/>
      <c r="BC971" s="346"/>
      <c r="BD971" s="346"/>
      <c r="BE971" s="346"/>
      <c r="BF971" s="346"/>
      <c r="BG971" s="346"/>
      <c r="BH971" s="346"/>
      <c r="BI971" s="346"/>
      <c r="BJ971" s="346"/>
      <c r="BK971" s="346"/>
      <c r="BL971" s="346"/>
      <c r="BM971" s="346"/>
      <c r="BN971" s="346"/>
      <c r="BO971" s="346"/>
      <c r="BP971" s="346"/>
      <c r="BQ971" s="346"/>
    </row>
    <row r="972" ht="15.75" customHeight="1">
      <c r="A972" s="346"/>
      <c r="B972" s="346"/>
      <c r="C972" s="346"/>
      <c r="D972" s="346"/>
      <c r="E972" s="346"/>
      <c r="F972" s="346"/>
      <c r="G972" s="346"/>
      <c r="H972" s="346"/>
      <c r="I972" s="346"/>
      <c r="J972" s="346"/>
      <c r="K972" s="346"/>
      <c r="L972" s="346"/>
      <c r="M972" s="346"/>
      <c r="N972" s="346"/>
      <c r="O972" s="346"/>
      <c r="P972" s="346"/>
      <c r="Q972" s="346"/>
      <c r="R972" s="346"/>
      <c r="S972" s="346"/>
      <c r="T972" s="346"/>
      <c r="U972" s="346"/>
      <c r="V972" s="346"/>
      <c r="W972" s="346"/>
      <c r="X972" s="346"/>
      <c r="Y972" s="346"/>
      <c r="Z972" s="346"/>
      <c r="AA972" s="346"/>
      <c r="AB972" s="346"/>
      <c r="AC972" s="346"/>
      <c r="AD972" s="346"/>
      <c r="AE972" s="346"/>
      <c r="AF972" s="346"/>
      <c r="AG972" s="346"/>
      <c r="AH972" s="346"/>
      <c r="AI972" s="346"/>
      <c r="AJ972" s="346"/>
      <c r="AK972" s="346"/>
      <c r="AL972" s="346"/>
      <c r="AM972" s="346"/>
      <c r="AN972" s="346"/>
      <c r="AO972" s="346"/>
      <c r="AP972" s="346"/>
      <c r="AQ972" s="346"/>
      <c r="AR972" s="346"/>
      <c r="AS972" s="346"/>
      <c r="AT972" s="346"/>
      <c r="AU972" s="346"/>
      <c r="AV972" s="346"/>
      <c r="AW972" s="346"/>
      <c r="AX972" s="346"/>
      <c r="AY972" s="346"/>
      <c r="AZ972" s="346"/>
      <c r="BA972" s="346"/>
      <c r="BB972" s="346"/>
      <c r="BC972" s="346"/>
      <c r="BD972" s="346"/>
      <c r="BE972" s="346"/>
      <c r="BF972" s="346"/>
      <c r="BG972" s="346"/>
      <c r="BH972" s="346"/>
      <c r="BI972" s="346"/>
      <c r="BJ972" s="346"/>
      <c r="BK972" s="346"/>
      <c r="BL972" s="346"/>
      <c r="BM972" s="346"/>
      <c r="BN972" s="346"/>
      <c r="BO972" s="346"/>
      <c r="BP972" s="346"/>
      <c r="BQ972" s="346"/>
    </row>
    <row r="973" ht="15.75" customHeight="1">
      <c r="A973" s="346"/>
      <c r="B973" s="346"/>
      <c r="C973" s="346"/>
      <c r="D973" s="346"/>
      <c r="E973" s="346"/>
      <c r="F973" s="346"/>
      <c r="G973" s="346"/>
      <c r="H973" s="346"/>
      <c r="I973" s="346"/>
      <c r="J973" s="346"/>
      <c r="K973" s="346"/>
      <c r="L973" s="346"/>
      <c r="M973" s="346"/>
      <c r="N973" s="346"/>
      <c r="O973" s="346"/>
      <c r="P973" s="346"/>
      <c r="Q973" s="346"/>
      <c r="R973" s="346"/>
      <c r="S973" s="346"/>
      <c r="T973" s="346"/>
      <c r="U973" s="346"/>
      <c r="V973" s="346"/>
      <c r="W973" s="346"/>
      <c r="X973" s="346"/>
      <c r="Y973" s="346"/>
      <c r="Z973" s="346"/>
      <c r="AA973" s="346"/>
      <c r="AB973" s="346"/>
      <c r="AC973" s="346"/>
      <c r="AD973" s="346"/>
      <c r="AE973" s="346"/>
      <c r="AF973" s="346"/>
      <c r="AG973" s="346"/>
      <c r="AH973" s="346"/>
      <c r="AI973" s="346"/>
      <c r="AJ973" s="346"/>
      <c r="AK973" s="346"/>
      <c r="AL973" s="346"/>
      <c r="AM973" s="346"/>
      <c r="AN973" s="346"/>
      <c r="AO973" s="346"/>
      <c r="AP973" s="346"/>
      <c r="AQ973" s="346"/>
      <c r="AR973" s="346"/>
      <c r="AS973" s="346"/>
      <c r="AT973" s="346"/>
      <c r="AU973" s="346"/>
      <c r="AV973" s="346"/>
      <c r="AW973" s="346"/>
      <c r="AX973" s="346"/>
      <c r="AY973" s="346"/>
      <c r="AZ973" s="346"/>
      <c r="BA973" s="346"/>
      <c r="BB973" s="346"/>
      <c r="BC973" s="346"/>
      <c r="BD973" s="346"/>
      <c r="BE973" s="346"/>
      <c r="BF973" s="346"/>
      <c r="BG973" s="346"/>
      <c r="BH973" s="346"/>
      <c r="BI973" s="346"/>
      <c r="BJ973" s="346"/>
      <c r="BK973" s="346"/>
      <c r="BL973" s="346"/>
      <c r="BM973" s="346"/>
      <c r="BN973" s="346"/>
      <c r="BO973" s="346"/>
      <c r="BP973" s="346"/>
      <c r="BQ973" s="346"/>
    </row>
    <row r="974" ht="15.75" customHeight="1">
      <c r="A974" s="346"/>
      <c r="B974" s="346"/>
      <c r="C974" s="346"/>
      <c r="D974" s="346"/>
      <c r="E974" s="346"/>
      <c r="F974" s="346"/>
      <c r="G974" s="346"/>
      <c r="H974" s="346"/>
      <c r="I974" s="346"/>
      <c r="J974" s="346"/>
      <c r="K974" s="346"/>
      <c r="L974" s="346"/>
      <c r="M974" s="346"/>
      <c r="N974" s="346"/>
      <c r="O974" s="346"/>
      <c r="P974" s="346"/>
      <c r="Q974" s="346"/>
      <c r="R974" s="346"/>
      <c r="S974" s="346"/>
      <c r="T974" s="346"/>
      <c r="U974" s="346"/>
      <c r="V974" s="346"/>
      <c r="W974" s="346"/>
      <c r="X974" s="346"/>
      <c r="Y974" s="346"/>
      <c r="Z974" s="346"/>
      <c r="AA974" s="346"/>
      <c r="AB974" s="346"/>
      <c r="AC974" s="346"/>
      <c r="AD974" s="346"/>
      <c r="AE974" s="346"/>
      <c r="AF974" s="346"/>
      <c r="AG974" s="346"/>
      <c r="AH974" s="346"/>
      <c r="AI974" s="346"/>
      <c r="AJ974" s="346"/>
      <c r="AK974" s="346"/>
      <c r="AL974" s="346"/>
      <c r="AM974" s="346"/>
      <c r="AN974" s="346"/>
      <c r="AO974" s="346"/>
      <c r="AP974" s="346"/>
      <c r="AQ974" s="346"/>
      <c r="AR974" s="346"/>
      <c r="AS974" s="346"/>
      <c r="AT974" s="346"/>
      <c r="AU974" s="346"/>
      <c r="AV974" s="346"/>
      <c r="AW974" s="346"/>
      <c r="AX974" s="346"/>
      <c r="AY974" s="346"/>
      <c r="AZ974" s="346"/>
      <c r="BA974" s="346"/>
      <c r="BB974" s="346"/>
      <c r="BC974" s="346"/>
      <c r="BD974" s="346"/>
      <c r="BE974" s="346"/>
      <c r="BF974" s="346"/>
      <c r="BG974" s="346"/>
      <c r="BH974" s="346"/>
      <c r="BI974" s="346"/>
      <c r="BJ974" s="346"/>
      <c r="BK974" s="346"/>
      <c r="BL974" s="346"/>
      <c r="BM974" s="346"/>
      <c r="BN974" s="346"/>
      <c r="BO974" s="346"/>
      <c r="BP974" s="346"/>
      <c r="BQ974" s="346"/>
    </row>
    <row r="975" ht="15.75" customHeight="1">
      <c r="A975" s="346"/>
      <c r="B975" s="346"/>
      <c r="C975" s="346"/>
      <c r="D975" s="346"/>
      <c r="E975" s="346"/>
      <c r="F975" s="346"/>
      <c r="G975" s="346"/>
      <c r="H975" s="346"/>
      <c r="I975" s="346"/>
      <c r="J975" s="346"/>
      <c r="K975" s="346"/>
      <c r="L975" s="346"/>
      <c r="M975" s="346"/>
      <c r="N975" s="346"/>
      <c r="O975" s="346"/>
      <c r="P975" s="346"/>
      <c r="Q975" s="346"/>
      <c r="R975" s="346"/>
      <c r="S975" s="346"/>
      <c r="T975" s="346"/>
      <c r="U975" s="346"/>
      <c r="V975" s="346"/>
      <c r="W975" s="346"/>
      <c r="X975" s="346"/>
      <c r="Y975" s="346"/>
      <c r="Z975" s="346"/>
      <c r="AA975" s="346"/>
      <c r="AB975" s="346"/>
      <c r="AC975" s="346"/>
      <c r="AD975" s="346"/>
      <c r="AE975" s="346"/>
      <c r="AF975" s="346"/>
      <c r="AG975" s="346"/>
      <c r="AH975" s="346"/>
      <c r="AI975" s="346"/>
      <c r="AJ975" s="346"/>
      <c r="AK975" s="346"/>
      <c r="AL975" s="346"/>
      <c r="AM975" s="346"/>
      <c r="AN975" s="346"/>
      <c r="AO975" s="346"/>
      <c r="AP975" s="346"/>
      <c r="AQ975" s="346"/>
      <c r="AR975" s="346"/>
      <c r="AS975" s="346"/>
      <c r="AT975" s="346"/>
      <c r="AU975" s="346"/>
      <c r="AV975" s="346"/>
      <c r="AW975" s="346"/>
      <c r="AX975" s="346"/>
      <c r="AY975" s="346"/>
      <c r="AZ975" s="346"/>
      <c r="BA975" s="346"/>
      <c r="BB975" s="346"/>
      <c r="BC975" s="346"/>
      <c r="BD975" s="346"/>
      <c r="BE975" s="346"/>
      <c r="BF975" s="346"/>
      <c r="BG975" s="346"/>
      <c r="BH975" s="346"/>
      <c r="BI975" s="346"/>
      <c r="BJ975" s="346"/>
      <c r="BK975" s="346"/>
      <c r="BL975" s="346"/>
      <c r="BM975" s="346"/>
      <c r="BN975" s="346"/>
      <c r="BO975" s="346"/>
      <c r="BP975" s="346"/>
      <c r="BQ975" s="346"/>
    </row>
    <row r="976" ht="15.75" customHeight="1">
      <c r="A976" s="346"/>
      <c r="B976" s="346"/>
      <c r="C976" s="346"/>
      <c r="D976" s="346"/>
      <c r="E976" s="346"/>
      <c r="F976" s="346"/>
      <c r="G976" s="346"/>
      <c r="H976" s="346"/>
      <c r="I976" s="346"/>
      <c r="J976" s="346"/>
      <c r="K976" s="346"/>
      <c r="L976" s="346"/>
      <c r="M976" s="346"/>
      <c r="N976" s="346"/>
      <c r="O976" s="346"/>
      <c r="P976" s="346"/>
      <c r="Q976" s="346"/>
      <c r="R976" s="346"/>
      <c r="S976" s="346"/>
      <c r="T976" s="346"/>
      <c r="U976" s="346"/>
      <c r="V976" s="346"/>
      <c r="W976" s="346"/>
      <c r="X976" s="346"/>
      <c r="Y976" s="346"/>
      <c r="Z976" s="346"/>
      <c r="AA976" s="346"/>
      <c r="AB976" s="346"/>
      <c r="AC976" s="346"/>
      <c r="AD976" s="346"/>
      <c r="AE976" s="346"/>
      <c r="AF976" s="346"/>
      <c r="AG976" s="346"/>
      <c r="AH976" s="346"/>
      <c r="AI976" s="346"/>
      <c r="AJ976" s="346"/>
      <c r="AK976" s="346"/>
      <c r="AL976" s="346"/>
      <c r="AM976" s="346"/>
      <c r="AN976" s="346"/>
      <c r="AO976" s="346"/>
      <c r="AP976" s="346"/>
      <c r="AQ976" s="346"/>
      <c r="AR976" s="346"/>
      <c r="AS976" s="346"/>
      <c r="AT976" s="346"/>
      <c r="AU976" s="346"/>
      <c r="AV976" s="346"/>
      <c r="AW976" s="346"/>
      <c r="AX976" s="346"/>
      <c r="AY976" s="346"/>
      <c r="AZ976" s="346"/>
      <c r="BA976" s="346"/>
      <c r="BB976" s="346"/>
      <c r="BC976" s="346"/>
      <c r="BD976" s="346"/>
      <c r="BE976" s="346"/>
      <c r="BF976" s="346"/>
      <c r="BG976" s="346"/>
      <c r="BH976" s="346"/>
      <c r="BI976" s="346"/>
      <c r="BJ976" s="346"/>
      <c r="BK976" s="346"/>
      <c r="BL976" s="346"/>
      <c r="BM976" s="346"/>
      <c r="BN976" s="346"/>
      <c r="BO976" s="346"/>
      <c r="BP976" s="346"/>
      <c r="BQ976" s="346"/>
    </row>
    <row r="977" ht="15.75" customHeight="1">
      <c r="A977" s="346"/>
      <c r="B977" s="346"/>
      <c r="C977" s="346"/>
      <c r="D977" s="346"/>
      <c r="E977" s="346"/>
      <c r="F977" s="346"/>
      <c r="G977" s="346"/>
      <c r="H977" s="346"/>
      <c r="I977" s="346"/>
      <c r="J977" s="346"/>
      <c r="K977" s="346"/>
      <c r="L977" s="346"/>
      <c r="M977" s="346"/>
      <c r="N977" s="346"/>
      <c r="O977" s="346"/>
      <c r="P977" s="346"/>
      <c r="Q977" s="346"/>
      <c r="R977" s="346"/>
      <c r="S977" s="346"/>
      <c r="T977" s="346"/>
      <c r="U977" s="346"/>
      <c r="V977" s="346"/>
      <c r="W977" s="346"/>
      <c r="X977" s="346"/>
      <c r="Y977" s="346"/>
      <c r="Z977" s="346"/>
      <c r="AA977" s="346"/>
      <c r="AB977" s="346"/>
      <c r="AC977" s="346"/>
      <c r="AD977" s="346"/>
      <c r="AE977" s="346"/>
      <c r="AF977" s="346"/>
      <c r="AG977" s="346"/>
      <c r="AH977" s="346"/>
      <c r="AI977" s="346"/>
      <c r="AJ977" s="346"/>
      <c r="AK977" s="346"/>
      <c r="AL977" s="346"/>
      <c r="AM977" s="346"/>
      <c r="AN977" s="346"/>
      <c r="AO977" s="346"/>
      <c r="AP977" s="346"/>
      <c r="AQ977" s="346"/>
      <c r="AR977" s="346"/>
      <c r="AS977" s="346"/>
      <c r="AT977" s="346"/>
      <c r="AU977" s="346"/>
      <c r="AV977" s="346"/>
      <c r="AW977" s="346"/>
      <c r="AX977" s="346"/>
      <c r="AY977" s="346"/>
      <c r="AZ977" s="346"/>
      <c r="BA977" s="346"/>
      <c r="BB977" s="346"/>
      <c r="BC977" s="346"/>
      <c r="BD977" s="346"/>
      <c r="BE977" s="346"/>
      <c r="BF977" s="346"/>
      <c r="BG977" s="346"/>
      <c r="BH977" s="346"/>
      <c r="BI977" s="346"/>
      <c r="BJ977" s="346"/>
      <c r="BK977" s="346"/>
      <c r="BL977" s="346"/>
      <c r="BM977" s="346"/>
      <c r="BN977" s="346"/>
      <c r="BO977" s="346"/>
      <c r="BP977" s="346"/>
      <c r="BQ977" s="346"/>
    </row>
    <row r="978" ht="15.75" customHeight="1">
      <c r="A978" s="346"/>
      <c r="B978" s="346"/>
      <c r="C978" s="346"/>
      <c r="D978" s="346"/>
      <c r="E978" s="346"/>
      <c r="F978" s="346"/>
      <c r="G978" s="346"/>
      <c r="H978" s="346"/>
      <c r="I978" s="346"/>
      <c r="J978" s="346"/>
      <c r="K978" s="346"/>
      <c r="L978" s="346"/>
      <c r="M978" s="346"/>
      <c r="N978" s="346"/>
      <c r="O978" s="346"/>
      <c r="P978" s="346"/>
      <c r="Q978" s="346"/>
      <c r="R978" s="346"/>
      <c r="S978" s="346"/>
      <c r="T978" s="346"/>
      <c r="U978" s="346"/>
      <c r="V978" s="346"/>
      <c r="W978" s="346"/>
      <c r="X978" s="346"/>
      <c r="Y978" s="346"/>
      <c r="Z978" s="346"/>
      <c r="AA978" s="346"/>
      <c r="AB978" s="346"/>
      <c r="AC978" s="346"/>
      <c r="AD978" s="346"/>
      <c r="AE978" s="346"/>
      <c r="AF978" s="346"/>
      <c r="AG978" s="346"/>
      <c r="AH978" s="346"/>
      <c r="AI978" s="346"/>
      <c r="AJ978" s="346"/>
      <c r="AK978" s="346"/>
      <c r="AL978" s="346"/>
      <c r="AM978" s="346"/>
      <c r="AN978" s="346"/>
      <c r="AO978" s="346"/>
      <c r="AP978" s="346"/>
      <c r="AQ978" s="346"/>
      <c r="AR978" s="346"/>
      <c r="AS978" s="346"/>
      <c r="AT978" s="346"/>
      <c r="AU978" s="346"/>
      <c r="AV978" s="346"/>
      <c r="AW978" s="346"/>
      <c r="AX978" s="346"/>
      <c r="AY978" s="346"/>
      <c r="AZ978" s="346"/>
      <c r="BA978" s="346"/>
      <c r="BB978" s="346"/>
      <c r="BC978" s="346"/>
      <c r="BD978" s="346"/>
      <c r="BE978" s="346"/>
      <c r="BF978" s="346"/>
      <c r="BG978" s="346"/>
      <c r="BH978" s="346"/>
      <c r="BI978" s="346"/>
      <c r="BJ978" s="346"/>
      <c r="BK978" s="346"/>
      <c r="BL978" s="346"/>
      <c r="BM978" s="346"/>
      <c r="BN978" s="346"/>
      <c r="BO978" s="346"/>
      <c r="BP978" s="346"/>
      <c r="BQ978" s="346"/>
    </row>
    <row r="979" ht="15.75" customHeight="1">
      <c r="A979" s="346"/>
      <c r="B979" s="346"/>
      <c r="C979" s="346"/>
      <c r="D979" s="346"/>
      <c r="E979" s="346"/>
      <c r="F979" s="346"/>
      <c r="G979" s="346"/>
      <c r="H979" s="346"/>
      <c r="I979" s="346"/>
      <c r="J979" s="346"/>
      <c r="K979" s="346"/>
      <c r="L979" s="346"/>
      <c r="M979" s="346"/>
      <c r="N979" s="346"/>
      <c r="O979" s="346"/>
      <c r="P979" s="346"/>
      <c r="Q979" s="346"/>
      <c r="R979" s="346"/>
      <c r="S979" s="346"/>
      <c r="T979" s="346"/>
      <c r="U979" s="346"/>
      <c r="V979" s="346"/>
      <c r="W979" s="346"/>
      <c r="X979" s="346"/>
      <c r="Y979" s="346"/>
      <c r="Z979" s="346"/>
      <c r="AA979" s="346"/>
      <c r="AB979" s="346"/>
      <c r="AC979" s="346"/>
      <c r="AD979" s="346"/>
      <c r="AE979" s="346"/>
      <c r="AF979" s="346"/>
      <c r="AG979" s="346"/>
      <c r="AH979" s="346"/>
      <c r="AI979" s="346"/>
      <c r="AJ979" s="346"/>
      <c r="AK979" s="346"/>
      <c r="AL979" s="346"/>
      <c r="AM979" s="346"/>
      <c r="AN979" s="346"/>
      <c r="AO979" s="346"/>
      <c r="AP979" s="346"/>
      <c r="AQ979" s="346"/>
      <c r="AR979" s="346"/>
      <c r="AS979" s="346"/>
      <c r="AT979" s="346"/>
      <c r="AU979" s="346"/>
      <c r="AV979" s="346"/>
      <c r="AW979" s="346"/>
      <c r="AX979" s="346"/>
      <c r="AY979" s="346"/>
      <c r="AZ979" s="346"/>
      <c r="BA979" s="346"/>
      <c r="BB979" s="346"/>
      <c r="BC979" s="346"/>
      <c r="BD979" s="346"/>
      <c r="BE979" s="346"/>
      <c r="BF979" s="346"/>
      <c r="BG979" s="346"/>
      <c r="BH979" s="346"/>
      <c r="BI979" s="346"/>
      <c r="BJ979" s="346"/>
      <c r="BK979" s="346"/>
      <c r="BL979" s="346"/>
      <c r="BM979" s="346"/>
      <c r="BN979" s="346"/>
      <c r="BO979" s="346"/>
      <c r="BP979" s="346"/>
      <c r="BQ979" s="346"/>
    </row>
    <row r="980" ht="15.75" customHeight="1">
      <c r="A980" s="346"/>
      <c r="B980" s="346"/>
      <c r="C980" s="346"/>
      <c r="D980" s="346"/>
      <c r="E980" s="346"/>
      <c r="F980" s="346"/>
      <c r="G980" s="346"/>
      <c r="H980" s="346"/>
      <c r="I980" s="346"/>
      <c r="J980" s="346"/>
      <c r="K980" s="346"/>
      <c r="L980" s="346"/>
      <c r="M980" s="346"/>
      <c r="N980" s="346"/>
      <c r="O980" s="346"/>
      <c r="P980" s="346"/>
      <c r="Q980" s="346"/>
      <c r="R980" s="346"/>
      <c r="S980" s="346"/>
      <c r="T980" s="346"/>
      <c r="U980" s="346"/>
      <c r="V980" s="346"/>
      <c r="W980" s="346"/>
      <c r="X980" s="346"/>
      <c r="Y980" s="346"/>
      <c r="Z980" s="346"/>
      <c r="AA980" s="346"/>
      <c r="AB980" s="346"/>
      <c r="AC980" s="346"/>
      <c r="AD980" s="346"/>
      <c r="AE980" s="346"/>
      <c r="AF980" s="346"/>
      <c r="AG980" s="346"/>
      <c r="AH980" s="346"/>
      <c r="AI980" s="346"/>
      <c r="AJ980" s="346"/>
      <c r="AK980" s="346"/>
      <c r="AL980" s="346"/>
      <c r="AM980" s="346"/>
      <c r="AN980" s="346"/>
      <c r="AO980" s="346"/>
      <c r="AP980" s="346"/>
      <c r="AQ980" s="346"/>
      <c r="AR980" s="346"/>
      <c r="AS980" s="346"/>
      <c r="AT980" s="346"/>
      <c r="AU980" s="346"/>
      <c r="AV980" s="346"/>
      <c r="AW980" s="346"/>
      <c r="AX980" s="346"/>
      <c r="AY980" s="346"/>
      <c r="AZ980" s="346"/>
      <c r="BA980" s="346"/>
      <c r="BB980" s="346"/>
      <c r="BC980" s="346"/>
      <c r="BD980" s="346"/>
      <c r="BE980" s="346"/>
      <c r="BF980" s="346"/>
      <c r="BG980" s="346"/>
      <c r="BH980" s="346"/>
      <c r="BI980" s="346"/>
      <c r="BJ980" s="346"/>
      <c r="BK980" s="346"/>
      <c r="BL980" s="346"/>
      <c r="BM980" s="346"/>
      <c r="BN980" s="346"/>
      <c r="BO980" s="346"/>
      <c r="BP980" s="346"/>
      <c r="BQ980" s="346"/>
    </row>
    <row r="981" ht="15.75" customHeight="1">
      <c r="A981" s="346"/>
      <c r="B981" s="346"/>
      <c r="C981" s="346"/>
      <c r="D981" s="346"/>
      <c r="E981" s="346"/>
      <c r="F981" s="346"/>
      <c r="G981" s="346"/>
      <c r="H981" s="346"/>
      <c r="I981" s="346"/>
      <c r="J981" s="346"/>
      <c r="K981" s="346"/>
      <c r="L981" s="346"/>
      <c r="M981" s="346"/>
      <c r="N981" s="346"/>
      <c r="O981" s="346"/>
      <c r="P981" s="346"/>
      <c r="Q981" s="346"/>
      <c r="R981" s="346"/>
      <c r="S981" s="346"/>
      <c r="T981" s="346"/>
      <c r="U981" s="346"/>
      <c r="V981" s="346"/>
      <c r="W981" s="346"/>
      <c r="X981" s="346"/>
      <c r="Y981" s="346"/>
      <c r="Z981" s="346"/>
      <c r="AA981" s="346"/>
      <c r="AB981" s="346"/>
      <c r="AC981" s="346"/>
      <c r="AD981" s="346"/>
      <c r="AE981" s="346"/>
      <c r="AF981" s="346"/>
      <c r="AG981" s="346"/>
      <c r="AH981" s="346"/>
      <c r="AI981" s="346"/>
      <c r="AJ981" s="346"/>
      <c r="AK981" s="346"/>
      <c r="AL981" s="346"/>
      <c r="AM981" s="346"/>
      <c r="AN981" s="346"/>
      <c r="AO981" s="346"/>
      <c r="AP981" s="346"/>
      <c r="AQ981" s="346"/>
      <c r="AR981" s="346"/>
      <c r="AS981" s="346"/>
      <c r="AT981" s="346"/>
      <c r="AU981" s="346"/>
      <c r="AV981" s="346"/>
      <c r="AW981" s="346"/>
      <c r="AX981" s="346"/>
      <c r="AY981" s="346"/>
      <c r="AZ981" s="346"/>
      <c r="BA981" s="346"/>
      <c r="BB981" s="346"/>
      <c r="BC981" s="346"/>
      <c r="BD981" s="346"/>
      <c r="BE981" s="346"/>
      <c r="BF981" s="346"/>
      <c r="BG981" s="346"/>
      <c r="BH981" s="346"/>
      <c r="BI981" s="346"/>
      <c r="BJ981" s="346"/>
      <c r="BK981" s="346"/>
      <c r="BL981" s="346"/>
      <c r="BM981" s="346"/>
      <c r="BN981" s="346"/>
      <c r="BO981" s="346"/>
      <c r="BP981" s="346"/>
      <c r="BQ981" s="346"/>
    </row>
    <row r="982" ht="15.75" customHeight="1">
      <c r="A982" s="346"/>
      <c r="B982" s="346"/>
      <c r="C982" s="346"/>
      <c r="D982" s="346"/>
      <c r="E982" s="346"/>
      <c r="F982" s="346"/>
      <c r="G982" s="346"/>
      <c r="H982" s="346"/>
      <c r="I982" s="346"/>
      <c r="J982" s="346"/>
      <c r="K982" s="346"/>
      <c r="L982" s="346"/>
      <c r="M982" s="346"/>
      <c r="N982" s="346"/>
      <c r="O982" s="346"/>
      <c r="P982" s="346"/>
      <c r="Q982" s="346"/>
      <c r="R982" s="346"/>
      <c r="S982" s="346"/>
      <c r="T982" s="346"/>
      <c r="U982" s="346"/>
      <c r="V982" s="346"/>
      <c r="W982" s="346"/>
      <c r="X982" s="346"/>
      <c r="Y982" s="346"/>
      <c r="Z982" s="346"/>
      <c r="AA982" s="346"/>
      <c r="AB982" s="346"/>
      <c r="AC982" s="346"/>
      <c r="AD982" s="346"/>
      <c r="AE982" s="346"/>
      <c r="AF982" s="346"/>
      <c r="AG982" s="346"/>
      <c r="AH982" s="346"/>
      <c r="AI982" s="346"/>
      <c r="AJ982" s="346"/>
      <c r="AK982" s="346"/>
      <c r="AL982" s="346"/>
      <c r="AM982" s="346"/>
      <c r="AN982" s="346"/>
      <c r="AO982" s="346"/>
      <c r="AP982" s="346"/>
      <c r="AQ982" s="346"/>
      <c r="AR982" s="346"/>
      <c r="AS982" s="346"/>
      <c r="AT982" s="346"/>
      <c r="AU982" s="346"/>
      <c r="AV982" s="346"/>
      <c r="AW982" s="346"/>
      <c r="AX982" s="346"/>
      <c r="AY982" s="346"/>
      <c r="AZ982" s="346"/>
      <c r="BA982" s="346"/>
      <c r="BB982" s="346"/>
      <c r="BC982" s="346"/>
      <c r="BD982" s="346"/>
      <c r="BE982" s="346"/>
      <c r="BF982" s="346"/>
      <c r="BG982" s="346"/>
      <c r="BH982" s="346"/>
      <c r="BI982" s="346"/>
      <c r="BJ982" s="346"/>
      <c r="BK982" s="346"/>
      <c r="BL982" s="346"/>
      <c r="BM982" s="346"/>
      <c r="BN982" s="346"/>
      <c r="BO982" s="346"/>
      <c r="BP982" s="346"/>
      <c r="BQ982" s="346"/>
    </row>
    <row r="983" ht="15.75" customHeight="1">
      <c r="A983" s="346"/>
      <c r="B983" s="346"/>
      <c r="C983" s="346"/>
      <c r="D983" s="346"/>
      <c r="E983" s="346"/>
      <c r="F983" s="346"/>
      <c r="G983" s="346"/>
      <c r="H983" s="346"/>
      <c r="I983" s="346"/>
      <c r="J983" s="346"/>
      <c r="K983" s="346"/>
      <c r="L983" s="346"/>
      <c r="M983" s="346"/>
      <c r="N983" s="346"/>
      <c r="O983" s="346"/>
      <c r="P983" s="346"/>
      <c r="Q983" s="346"/>
      <c r="R983" s="346"/>
      <c r="S983" s="346"/>
      <c r="T983" s="346"/>
      <c r="U983" s="346"/>
      <c r="V983" s="346"/>
      <c r="W983" s="346"/>
      <c r="X983" s="346"/>
      <c r="Y983" s="346"/>
      <c r="Z983" s="346"/>
      <c r="AA983" s="346"/>
      <c r="AB983" s="346"/>
      <c r="AC983" s="346"/>
      <c r="AD983" s="346"/>
      <c r="AE983" s="346"/>
      <c r="AF983" s="346"/>
      <c r="AG983" s="346"/>
      <c r="AH983" s="346"/>
      <c r="AI983" s="346"/>
      <c r="AJ983" s="346"/>
      <c r="AK983" s="346"/>
      <c r="AL983" s="346"/>
      <c r="AM983" s="346"/>
      <c r="AN983" s="346"/>
      <c r="AO983" s="346"/>
      <c r="AP983" s="346"/>
      <c r="AQ983" s="346"/>
      <c r="AR983" s="346"/>
      <c r="AS983" s="346"/>
      <c r="AT983" s="346"/>
      <c r="AU983" s="346"/>
      <c r="AV983" s="346"/>
      <c r="AW983" s="346"/>
      <c r="AX983" s="346"/>
      <c r="AY983" s="346"/>
      <c r="AZ983" s="346"/>
      <c r="BA983" s="346"/>
      <c r="BB983" s="346"/>
      <c r="BC983" s="346"/>
      <c r="BD983" s="346"/>
      <c r="BE983" s="346"/>
      <c r="BF983" s="346"/>
      <c r="BG983" s="346"/>
      <c r="BH983" s="346"/>
      <c r="BI983" s="346"/>
      <c r="BJ983" s="346"/>
      <c r="BK983" s="346"/>
      <c r="BL983" s="346"/>
      <c r="BM983" s="346"/>
      <c r="BN983" s="346"/>
      <c r="BO983" s="346"/>
      <c r="BP983" s="346"/>
      <c r="BQ983" s="346"/>
    </row>
    <row r="984" ht="15.75" customHeight="1">
      <c r="A984" s="346"/>
      <c r="B984" s="346"/>
      <c r="C984" s="346"/>
      <c r="D984" s="346"/>
      <c r="E984" s="346"/>
      <c r="F984" s="346"/>
      <c r="G984" s="346"/>
      <c r="H984" s="346"/>
      <c r="I984" s="346"/>
      <c r="J984" s="346"/>
      <c r="K984" s="346"/>
      <c r="L984" s="346"/>
      <c r="M984" s="346"/>
      <c r="N984" s="346"/>
      <c r="O984" s="346"/>
      <c r="P984" s="346"/>
      <c r="Q984" s="346"/>
      <c r="R984" s="346"/>
      <c r="S984" s="346"/>
      <c r="T984" s="346"/>
      <c r="U984" s="346"/>
      <c r="V984" s="346"/>
      <c r="W984" s="346"/>
      <c r="X984" s="346"/>
      <c r="Y984" s="346"/>
      <c r="Z984" s="346"/>
      <c r="AA984" s="346"/>
      <c r="AB984" s="346"/>
      <c r="AC984" s="346"/>
      <c r="AD984" s="346"/>
      <c r="AE984" s="346"/>
      <c r="AF984" s="346"/>
      <c r="AG984" s="346"/>
      <c r="AH984" s="346"/>
      <c r="AI984" s="346"/>
      <c r="AJ984" s="346"/>
      <c r="AK984" s="346"/>
      <c r="AL984" s="346"/>
      <c r="AM984" s="346"/>
      <c r="AN984" s="346"/>
      <c r="AO984" s="346"/>
      <c r="AP984" s="346"/>
      <c r="AQ984" s="346"/>
      <c r="AR984" s="346"/>
      <c r="AS984" s="346"/>
      <c r="AT984" s="346"/>
      <c r="AU984" s="346"/>
      <c r="AV984" s="346"/>
      <c r="AW984" s="346"/>
      <c r="AX984" s="346"/>
      <c r="AY984" s="346"/>
      <c r="AZ984" s="346"/>
      <c r="BA984" s="346"/>
      <c r="BB984" s="346"/>
      <c r="BC984" s="346"/>
      <c r="BD984" s="346"/>
      <c r="BE984" s="346"/>
      <c r="BF984" s="346"/>
      <c r="BG984" s="346"/>
      <c r="BH984" s="346"/>
      <c r="BI984" s="346"/>
      <c r="BJ984" s="346"/>
      <c r="BK984" s="346"/>
      <c r="BL984" s="346"/>
      <c r="BM984" s="346"/>
      <c r="BN984" s="346"/>
      <c r="BO984" s="346"/>
      <c r="BP984" s="346"/>
      <c r="BQ984" s="346"/>
    </row>
    <row r="985" ht="15.75" customHeight="1">
      <c r="A985" s="346"/>
      <c r="B985" s="346"/>
      <c r="C985" s="346"/>
      <c r="D985" s="346"/>
      <c r="E985" s="346"/>
      <c r="F985" s="346"/>
      <c r="G985" s="346"/>
      <c r="H985" s="346"/>
      <c r="I985" s="346"/>
      <c r="J985" s="346"/>
      <c r="K985" s="346"/>
      <c r="L985" s="346"/>
      <c r="M985" s="346"/>
      <c r="N985" s="346"/>
      <c r="O985" s="346"/>
      <c r="P985" s="346"/>
      <c r="Q985" s="346"/>
      <c r="R985" s="346"/>
      <c r="S985" s="346"/>
      <c r="T985" s="346"/>
      <c r="U985" s="346"/>
      <c r="V985" s="346"/>
      <c r="W985" s="346"/>
      <c r="X985" s="346"/>
      <c r="Y985" s="346"/>
      <c r="Z985" s="346"/>
      <c r="AA985" s="346"/>
      <c r="AB985" s="346"/>
      <c r="AC985" s="346"/>
      <c r="AD985" s="346"/>
      <c r="AE985" s="346"/>
      <c r="AF985" s="346"/>
      <c r="AG985" s="346"/>
      <c r="AH985" s="346"/>
      <c r="AI985" s="346"/>
      <c r="AJ985" s="346"/>
      <c r="AK985" s="346"/>
      <c r="AL985" s="346"/>
      <c r="AM985" s="346"/>
      <c r="AN985" s="346"/>
      <c r="AO985" s="346"/>
      <c r="AP985" s="346"/>
      <c r="AQ985" s="346"/>
      <c r="AR985" s="346"/>
      <c r="AS985" s="346"/>
      <c r="AT985" s="346"/>
      <c r="AU985" s="346"/>
      <c r="AV985" s="346"/>
      <c r="AW985" s="346"/>
      <c r="AX985" s="346"/>
      <c r="AY985" s="346"/>
      <c r="AZ985" s="346"/>
      <c r="BA985" s="346"/>
      <c r="BB985" s="346"/>
      <c r="BC985" s="346"/>
      <c r="BD985" s="346"/>
      <c r="BE985" s="346"/>
      <c r="BF985" s="346"/>
      <c r="BG985" s="346"/>
      <c r="BH985" s="346"/>
      <c r="BI985" s="346"/>
      <c r="BJ985" s="346"/>
      <c r="BK985" s="346"/>
      <c r="BL985" s="346"/>
      <c r="BM985" s="346"/>
      <c r="BN985" s="346"/>
      <c r="BO985" s="346"/>
      <c r="BP985" s="346"/>
      <c r="BQ985" s="346"/>
    </row>
    <row r="986" ht="15.75" customHeight="1">
      <c r="A986" s="346"/>
      <c r="B986" s="346"/>
      <c r="C986" s="346"/>
      <c r="D986" s="346"/>
      <c r="E986" s="346"/>
      <c r="F986" s="346"/>
      <c r="G986" s="346"/>
      <c r="H986" s="346"/>
      <c r="I986" s="346"/>
      <c r="J986" s="346"/>
      <c r="K986" s="346"/>
      <c r="L986" s="346"/>
      <c r="M986" s="346"/>
      <c r="N986" s="346"/>
      <c r="O986" s="346"/>
      <c r="P986" s="346"/>
      <c r="Q986" s="346"/>
      <c r="R986" s="346"/>
      <c r="S986" s="346"/>
      <c r="T986" s="346"/>
      <c r="U986" s="346"/>
      <c r="V986" s="346"/>
      <c r="W986" s="346"/>
      <c r="X986" s="346"/>
      <c r="Y986" s="346"/>
      <c r="Z986" s="346"/>
      <c r="AA986" s="346"/>
      <c r="AB986" s="346"/>
      <c r="AC986" s="346"/>
      <c r="AD986" s="346"/>
      <c r="AE986" s="346"/>
      <c r="AF986" s="346"/>
      <c r="AG986" s="346"/>
      <c r="AH986" s="346"/>
      <c r="AI986" s="346"/>
      <c r="AJ986" s="346"/>
      <c r="AK986" s="346"/>
      <c r="AL986" s="346"/>
      <c r="AM986" s="346"/>
      <c r="AN986" s="346"/>
      <c r="AO986" s="346"/>
      <c r="AP986" s="346"/>
      <c r="AQ986" s="346"/>
      <c r="AR986" s="346"/>
      <c r="AS986" s="346"/>
      <c r="AT986" s="346"/>
      <c r="AU986" s="346"/>
      <c r="AV986" s="346"/>
      <c r="AW986" s="346"/>
      <c r="AX986" s="346"/>
      <c r="AY986" s="346"/>
      <c r="AZ986" s="346"/>
      <c r="BA986" s="346"/>
      <c r="BB986" s="346"/>
      <c r="BC986" s="346"/>
      <c r="BD986" s="346"/>
      <c r="BE986" s="346"/>
      <c r="BF986" s="346"/>
      <c r="BG986" s="346"/>
      <c r="BH986" s="346"/>
      <c r="BI986" s="346"/>
      <c r="BJ986" s="346"/>
      <c r="BK986" s="346"/>
      <c r="BL986" s="346"/>
      <c r="BM986" s="346"/>
      <c r="BN986" s="346"/>
      <c r="BO986" s="346"/>
      <c r="BP986" s="346"/>
      <c r="BQ986" s="346"/>
    </row>
    <row r="987" ht="15.75" customHeight="1">
      <c r="A987" s="346"/>
      <c r="B987" s="346"/>
      <c r="C987" s="346"/>
      <c r="D987" s="346"/>
      <c r="E987" s="346"/>
      <c r="F987" s="346"/>
      <c r="G987" s="346"/>
      <c r="H987" s="346"/>
      <c r="I987" s="346"/>
      <c r="J987" s="346"/>
      <c r="K987" s="346"/>
      <c r="L987" s="346"/>
      <c r="M987" s="346"/>
      <c r="N987" s="346"/>
      <c r="O987" s="346"/>
      <c r="P987" s="346"/>
      <c r="Q987" s="346"/>
      <c r="R987" s="346"/>
      <c r="S987" s="346"/>
      <c r="T987" s="346"/>
      <c r="U987" s="346"/>
      <c r="V987" s="346"/>
      <c r="W987" s="346"/>
      <c r="X987" s="346"/>
      <c r="Y987" s="346"/>
      <c r="Z987" s="346"/>
      <c r="AA987" s="346"/>
      <c r="AB987" s="346"/>
      <c r="AC987" s="346"/>
      <c r="AD987" s="346"/>
      <c r="AE987" s="346"/>
      <c r="AF987" s="346"/>
      <c r="AG987" s="346"/>
      <c r="AH987" s="346"/>
      <c r="AI987" s="346"/>
      <c r="AJ987" s="346"/>
      <c r="AK987" s="346"/>
      <c r="AL987" s="346"/>
      <c r="AM987" s="346"/>
      <c r="AN987" s="346"/>
      <c r="AO987" s="346"/>
      <c r="AP987" s="346"/>
      <c r="AQ987" s="346"/>
      <c r="AR987" s="346"/>
      <c r="AS987" s="346"/>
      <c r="AT987" s="346"/>
      <c r="AU987" s="346"/>
      <c r="AV987" s="346"/>
      <c r="AW987" s="346"/>
      <c r="AX987" s="346"/>
      <c r="AY987" s="346"/>
      <c r="AZ987" s="346"/>
      <c r="BA987" s="346"/>
      <c r="BB987" s="346"/>
      <c r="BC987" s="346"/>
      <c r="BD987" s="346"/>
      <c r="BE987" s="346"/>
      <c r="BF987" s="346"/>
      <c r="BG987" s="346"/>
      <c r="BH987" s="346"/>
      <c r="BI987" s="346"/>
      <c r="BJ987" s="346"/>
      <c r="BK987" s="346"/>
      <c r="BL987" s="346"/>
      <c r="BM987" s="346"/>
      <c r="BN987" s="346"/>
      <c r="BO987" s="346"/>
      <c r="BP987" s="346"/>
      <c r="BQ987" s="346"/>
    </row>
    <row r="988" ht="15.75" customHeight="1">
      <c r="A988" s="346"/>
      <c r="B988" s="346"/>
      <c r="C988" s="346"/>
      <c r="D988" s="346"/>
      <c r="E988" s="346"/>
      <c r="F988" s="346"/>
      <c r="G988" s="346"/>
      <c r="H988" s="346"/>
      <c r="I988" s="346"/>
      <c r="J988" s="346"/>
      <c r="K988" s="346"/>
      <c r="L988" s="346"/>
      <c r="M988" s="346"/>
      <c r="N988" s="346"/>
      <c r="O988" s="346"/>
      <c r="P988" s="346"/>
      <c r="Q988" s="346"/>
      <c r="R988" s="346"/>
      <c r="S988" s="346"/>
      <c r="T988" s="346"/>
      <c r="U988" s="346"/>
      <c r="V988" s="346"/>
      <c r="W988" s="346"/>
      <c r="X988" s="346"/>
      <c r="Y988" s="346"/>
      <c r="Z988" s="346"/>
      <c r="AA988" s="346"/>
      <c r="AB988" s="346"/>
      <c r="AC988" s="346"/>
      <c r="AD988" s="346"/>
      <c r="AE988" s="346"/>
      <c r="AF988" s="346"/>
      <c r="AG988" s="346"/>
      <c r="AH988" s="346"/>
      <c r="AI988" s="346"/>
      <c r="AJ988" s="346"/>
      <c r="AK988" s="346"/>
      <c r="AL988" s="346"/>
      <c r="AM988" s="346"/>
      <c r="AN988" s="346"/>
      <c r="AO988" s="346"/>
      <c r="AP988" s="346"/>
      <c r="AQ988" s="346"/>
      <c r="AR988" s="346"/>
      <c r="AS988" s="346"/>
      <c r="AT988" s="346"/>
      <c r="AU988" s="346"/>
      <c r="AV988" s="346"/>
      <c r="AW988" s="346"/>
      <c r="AX988" s="346"/>
      <c r="AY988" s="346"/>
      <c r="AZ988" s="346"/>
      <c r="BA988" s="346"/>
      <c r="BB988" s="346"/>
      <c r="BC988" s="346"/>
      <c r="BD988" s="346"/>
      <c r="BE988" s="346"/>
      <c r="BF988" s="346"/>
      <c r="BG988" s="346"/>
      <c r="BH988" s="346"/>
      <c r="BI988" s="346"/>
      <c r="BJ988" s="346"/>
      <c r="BK988" s="346"/>
      <c r="BL988" s="346"/>
      <c r="BM988" s="346"/>
      <c r="BN988" s="346"/>
      <c r="BO988" s="346"/>
      <c r="BP988" s="346"/>
      <c r="BQ988" s="346"/>
    </row>
    <row r="989" ht="15.75" customHeight="1">
      <c r="A989" s="346"/>
      <c r="B989" s="346"/>
      <c r="C989" s="346"/>
      <c r="D989" s="346"/>
      <c r="E989" s="346"/>
      <c r="F989" s="346"/>
      <c r="G989" s="346"/>
      <c r="H989" s="346"/>
      <c r="I989" s="346"/>
      <c r="J989" s="346"/>
      <c r="K989" s="346"/>
      <c r="L989" s="346"/>
      <c r="M989" s="346"/>
      <c r="N989" s="346"/>
      <c r="O989" s="346"/>
      <c r="P989" s="346"/>
      <c r="Q989" s="346"/>
      <c r="R989" s="346"/>
      <c r="S989" s="346"/>
      <c r="T989" s="346"/>
      <c r="U989" s="346"/>
      <c r="V989" s="346"/>
      <c r="W989" s="346"/>
      <c r="X989" s="346"/>
      <c r="Y989" s="346"/>
      <c r="Z989" s="346"/>
      <c r="AA989" s="346"/>
      <c r="AB989" s="346"/>
      <c r="AC989" s="346"/>
      <c r="AD989" s="346"/>
      <c r="AE989" s="346"/>
      <c r="AF989" s="346"/>
      <c r="AG989" s="346"/>
      <c r="AH989" s="346"/>
      <c r="AI989" s="346"/>
      <c r="AJ989" s="346"/>
      <c r="AK989" s="346"/>
      <c r="AL989" s="346"/>
      <c r="AM989" s="346"/>
      <c r="AN989" s="346"/>
      <c r="AO989" s="346"/>
      <c r="AP989" s="346"/>
      <c r="AQ989" s="346"/>
      <c r="AR989" s="346"/>
      <c r="AS989" s="346"/>
      <c r="AT989" s="346"/>
      <c r="AU989" s="346"/>
      <c r="AV989" s="346"/>
      <c r="AW989" s="346"/>
      <c r="AX989" s="346"/>
      <c r="AY989" s="346"/>
      <c r="AZ989" s="346"/>
      <c r="BA989" s="346"/>
      <c r="BB989" s="346"/>
      <c r="BC989" s="346"/>
      <c r="BD989" s="346"/>
      <c r="BE989" s="346"/>
      <c r="BF989" s="346"/>
      <c r="BG989" s="346"/>
      <c r="BH989" s="346"/>
      <c r="BI989" s="346"/>
      <c r="BJ989" s="346"/>
      <c r="BK989" s="346"/>
      <c r="BL989" s="346"/>
      <c r="BM989" s="346"/>
      <c r="BN989" s="346"/>
      <c r="BO989" s="346"/>
      <c r="BP989" s="346"/>
      <c r="BQ989" s="346"/>
    </row>
    <row r="990" ht="15.75" customHeight="1">
      <c r="A990" s="346"/>
      <c r="B990" s="346"/>
      <c r="C990" s="346"/>
      <c r="D990" s="346"/>
      <c r="E990" s="346"/>
      <c r="F990" s="346"/>
      <c r="G990" s="346"/>
      <c r="H990" s="346"/>
      <c r="I990" s="346"/>
      <c r="J990" s="346"/>
      <c r="K990" s="346"/>
      <c r="L990" s="346"/>
      <c r="M990" s="346"/>
      <c r="N990" s="346"/>
      <c r="O990" s="346"/>
      <c r="P990" s="346"/>
      <c r="Q990" s="346"/>
      <c r="R990" s="346"/>
      <c r="S990" s="346"/>
      <c r="T990" s="346"/>
      <c r="U990" s="346"/>
      <c r="V990" s="346"/>
      <c r="W990" s="346"/>
      <c r="X990" s="346"/>
      <c r="Y990" s="346"/>
      <c r="Z990" s="346"/>
      <c r="AA990" s="346"/>
      <c r="AB990" s="346"/>
      <c r="AC990" s="346"/>
      <c r="AD990" s="346"/>
      <c r="AE990" s="346"/>
      <c r="AF990" s="346"/>
      <c r="AG990" s="346"/>
      <c r="AH990" s="346"/>
      <c r="AI990" s="346"/>
      <c r="AJ990" s="346"/>
      <c r="AK990" s="346"/>
      <c r="AL990" s="346"/>
      <c r="AM990" s="346"/>
      <c r="AN990" s="346"/>
      <c r="AO990" s="346"/>
      <c r="AP990" s="346"/>
      <c r="AQ990" s="346"/>
      <c r="AR990" s="346"/>
      <c r="AS990" s="346"/>
      <c r="AT990" s="346"/>
      <c r="AU990" s="346"/>
      <c r="AV990" s="346"/>
      <c r="AW990" s="346"/>
      <c r="AX990" s="346"/>
      <c r="AY990" s="346"/>
      <c r="AZ990" s="346"/>
      <c r="BA990" s="346"/>
      <c r="BB990" s="346"/>
      <c r="BC990" s="346"/>
      <c r="BD990" s="346"/>
      <c r="BE990" s="346"/>
      <c r="BF990" s="346"/>
      <c r="BG990" s="346"/>
      <c r="BH990" s="346"/>
      <c r="BI990" s="346"/>
      <c r="BJ990" s="346"/>
      <c r="BK990" s="346"/>
      <c r="BL990" s="346"/>
      <c r="BM990" s="346"/>
      <c r="BN990" s="346"/>
      <c r="BO990" s="346"/>
      <c r="BP990" s="346"/>
      <c r="BQ990" s="346"/>
    </row>
    <row r="991" ht="15.75" customHeight="1">
      <c r="A991" s="346"/>
      <c r="B991" s="346"/>
      <c r="C991" s="346"/>
      <c r="D991" s="346"/>
      <c r="E991" s="346"/>
      <c r="F991" s="346"/>
      <c r="G991" s="346"/>
      <c r="H991" s="346"/>
      <c r="I991" s="346"/>
      <c r="J991" s="346"/>
      <c r="K991" s="346"/>
      <c r="L991" s="346"/>
      <c r="M991" s="346"/>
      <c r="N991" s="346"/>
      <c r="O991" s="346"/>
      <c r="P991" s="346"/>
      <c r="Q991" s="346"/>
      <c r="R991" s="346"/>
      <c r="S991" s="346"/>
      <c r="T991" s="346"/>
      <c r="U991" s="346"/>
      <c r="V991" s="346"/>
      <c r="W991" s="346"/>
      <c r="X991" s="346"/>
      <c r="Y991" s="346"/>
      <c r="Z991" s="346"/>
      <c r="AA991" s="346"/>
      <c r="AB991" s="346"/>
      <c r="AC991" s="346"/>
      <c r="AD991" s="346"/>
      <c r="AE991" s="346"/>
      <c r="AF991" s="346"/>
      <c r="AG991" s="346"/>
      <c r="AH991" s="346"/>
      <c r="AI991" s="346"/>
      <c r="AJ991" s="346"/>
      <c r="AK991" s="346"/>
      <c r="AL991" s="346"/>
      <c r="AM991" s="346"/>
      <c r="AN991" s="346"/>
      <c r="AO991" s="346"/>
      <c r="AP991" s="346"/>
      <c r="AQ991" s="346"/>
      <c r="AR991" s="346"/>
      <c r="AS991" s="346"/>
      <c r="AT991" s="346"/>
      <c r="AU991" s="346"/>
      <c r="AV991" s="346"/>
      <c r="AW991" s="346"/>
      <c r="AX991" s="346"/>
      <c r="AY991" s="346"/>
      <c r="AZ991" s="346"/>
      <c r="BA991" s="346"/>
      <c r="BB991" s="346"/>
      <c r="BC991" s="346"/>
      <c r="BD991" s="346"/>
      <c r="BE991" s="346"/>
      <c r="BF991" s="346"/>
      <c r="BG991" s="346"/>
      <c r="BH991" s="346"/>
      <c r="BI991" s="346"/>
      <c r="BJ991" s="346"/>
      <c r="BK991" s="346"/>
      <c r="BL991" s="346"/>
      <c r="BM991" s="346"/>
      <c r="BN991" s="346"/>
      <c r="BO991" s="346"/>
      <c r="BP991" s="346"/>
      <c r="BQ991" s="346"/>
    </row>
    <row r="992" ht="15.75" customHeight="1">
      <c r="A992" s="346"/>
      <c r="B992" s="346"/>
      <c r="C992" s="346"/>
      <c r="D992" s="346"/>
      <c r="E992" s="346"/>
      <c r="F992" s="346"/>
      <c r="G992" s="346"/>
      <c r="H992" s="346"/>
      <c r="I992" s="346"/>
      <c r="J992" s="346"/>
      <c r="K992" s="346"/>
      <c r="L992" s="346"/>
      <c r="M992" s="346"/>
      <c r="N992" s="346"/>
      <c r="O992" s="346"/>
      <c r="P992" s="346"/>
      <c r="Q992" s="346"/>
      <c r="R992" s="346"/>
      <c r="S992" s="346"/>
      <c r="T992" s="346"/>
      <c r="U992" s="346"/>
      <c r="V992" s="346"/>
      <c r="W992" s="346"/>
      <c r="X992" s="346"/>
      <c r="Y992" s="346"/>
      <c r="Z992" s="346"/>
      <c r="AA992" s="346"/>
      <c r="AB992" s="346"/>
      <c r="AC992" s="346"/>
      <c r="AD992" s="346"/>
      <c r="AE992" s="346"/>
      <c r="AF992" s="346"/>
      <c r="AG992" s="346"/>
      <c r="AH992" s="346"/>
      <c r="AI992" s="346"/>
      <c r="AJ992" s="346"/>
      <c r="AK992" s="346"/>
      <c r="AL992" s="346"/>
      <c r="AM992" s="346"/>
      <c r="AN992" s="346"/>
      <c r="AO992" s="346"/>
      <c r="AP992" s="346"/>
      <c r="AQ992" s="346"/>
      <c r="AR992" s="346"/>
      <c r="AS992" s="346"/>
      <c r="AT992" s="346"/>
      <c r="AU992" s="346"/>
      <c r="AV992" s="346"/>
      <c r="AW992" s="346"/>
      <c r="AX992" s="346"/>
      <c r="AY992" s="346"/>
      <c r="AZ992" s="346"/>
      <c r="BA992" s="346"/>
      <c r="BB992" s="346"/>
      <c r="BC992" s="346"/>
      <c r="BD992" s="346"/>
      <c r="BE992" s="346"/>
      <c r="BF992" s="346"/>
      <c r="BG992" s="346"/>
      <c r="BH992" s="346"/>
      <c r="BI992" s="346"/>
      <c r="BJ992" s="346"/>
      <c r="BK992" s="346"/>
      <c r="BL992" s="346"/>
      <c r="BM992" s="346"/>
      <c r="BN992" s="346"/>
      <c r="BO992" s="346"/>
      <c r="BP992" s="346"/>
      <c r="BQ992" s="346"/>
    </row>
    <row r="993" ht="15.75" customHeight="1">
      <c r="A993" s="346"/>
      <c r="B993" s="346"/>
      <c r="C993" s="346"/>
      <c r="D993" s="346"/>
      <c r="E993" s="346"/>
      <c r="F993" s="346"/>
      <c r="G993" s="346"/>
      <c r="H993" s="346"/>
      <c r="I993" s="346"/>
      <c r="J993" s="346"/>
      <c r="K993" s="346"/>
      <c r="L993" s="346"/>
      <c r="M993" s="346"/>
      <c r="N993" s="346"/>
      <c r="O993" s="346"/>
      <c r="P993" s="346"/>
      <c r="Q993" s="346"/>
      <c r="R993" s="346"/>
      <c r="S993" s="346"/>
      <c r="T993" s="346"/>
      <c r="U993" s="346"/>
      <c r="V993" s="346"/>
      <c r="W993" s="346"/>
      <c r="X993" s="346"/>
      <c r="Y993" s="346"/>
      <c r="Z993" s="346"/>
      <c r="AA993" s="346"/>
      <c r="AB993" s="346"/>
      <c r="AC993" s="346"/>
      <c r="AD993" s="346"/>
      <c r="AE993" s="346"/>
      <c r="AF993" s="346"/>
      <c r="AG993" s="346"/>
      <c r="AH993" s="346"/>
      <c r="AI993" s="346"/>
      <c r="AJ993" s="346"/>
      <c r="AK993" s="346"/>
      <c r="AL993" s="346"/>
      <c r="AM993" s="346"/>
      <c r="AN993" s="346"/>
      <c r="AO993" s="346"/>
      <c r="AP993" s="346"/>
      <c r="AQ993" s="346"/>
      <c r="AR993" s="346"/>
      <c r="AS993" s="346"/>
      <c r="AT993" s="346"/>
      <c r="AU993" s="346"/>
      <c r="AV993" s="346"/>
      <c r="AW993" s="346"/>
      <c r="AX993" s="346"/>
      <c r="AY993" s="346"/>
      <c r="AZ993" s="346"/>
      <c r="BA993" s="346"/>
      <c r="BB993" s="346"/>
      <c r="BC993" s="346"/>
      <c r="BD993" s="346"/>
      <c r="BE993" s="346"/>
      <c r="BF993" s="346"/>
      <c r="BG993" s="346"/>
      <c r="BH993" s="346"/>
      <c r="BI993" s="346"/>
      <c r="BJ993" s="346"/>
      <c r="BK993" s="346"/>
      <c r="BL993" s="346"/>
      <c r="BM993" s="346"/>
      <c r="BN993" s="346"/>
      <c r="BO993" s="346"/>
      <c r="BP993" s="346"/>
      <c r="BQ993" s="346"/>
    </row>
    <row r="994" ht="15.75" customHeight="1">
      <c r="A994" s="346"/>
      <c r="B994" s="346"/>
      <c r="C994" s="346"/>
      <c r="D994" s="346"/>
      <c r="E994" s="346"/>
      <c r="F994" s="346"/>
      <c r="G994" s="346"/>
      <c r="H994" s="346"/>
      <c r="I994" s="346"/>
      <c r="J994" s="346"/>
      <c r="K994" s="346"/>
      <c r="L994" s="346"/>
      <c r="M994" s="346"/>
      <c r="N994" s="346"/>
      <c r="O994" s="346"/>
      <c r="P994" s="346"/>
      <c r="Q994" s="346"/>
      <c r="R994" s="346"/>
      <c r="S994" s="346"/>
      <c r="T994" s="346"/>
      <c r="U994" s="346"/>
      <c r="V994" s="346"/>
      <c r="W994" s="346"/>
      <c r="X994" s="346"/>
      <c r="Y994" s="346"/>
      <c r="Z994" s="346"/>
      <c r="AA994" s="346"/>
      <c r="AB994" s="346"/>
      <c r="AC994" s="346"/>
      <c r="AD994" s="346"/>
      <c r="AE994" s="346"/>
      <c r="AF994" s="346"/>
      <c r="AG994" s="346"/>
      <c r="AH994" s="346"/>
      <c r="AI994" s="346"/>
      <c r="AJ994" s="346"/>
      <c r="AK994" s="346"/>
      <c r="AL994" s="346"/>
      <c r="AM994" s="346"/>
      <c r="AN994" s="346"/>
      <c r="AO994" s="346"/>
      <c r="AP994" s="346"/>
      <c r="AQ994" s="346"/>
      <c r="AR994" s="346"/>
      <c r="AS994" s="346"/>
      <c r="AT994" s="346"/>
      <c r="AU994" s="346"/>
      <c r="AV994" s="346"/>
      <c r="AW994" s="346"/>
      <c r="AX994" s="346"/>
      <c r="AY994" s="346"/>
      <c r="AZ994" s="346"/>
      <c r="BA994" s="346"/>
      <c r="BB994" s="346"/>
      <c r="BC994" s="346"/>
      <c r="BD994" s="346"/>
      <c r="BE994" s="346"/>
      <c r="BF994" s="346"/>
      <c r="BG994" s="346"/>
      <c r="BH994" s="346"/>
      <c r="BI994" s="346"/>
      <c r="BJ994" s="346"/>
      <c r="BK994" s="346"/>
      <c r="BL994" s="346"/>
      <c r="BM994" s="346"/>
      <c r="BN994" s="346"/>
      <c r="BO994" s="346"/>
      <c r="BP994" s="346"/>
      <c r="BQ994" s="346"/>
    </row>
    <row r="995" ht="15.75" customHeight="1">
      <c r="A995" s="346"/>
      <c r="B995" s="346"/>
      <c r="C995" s="346"/>
      <c r="D995" s="346"/>
      <c r="E995" s="346"/>
      <c r="F995" s="346"/>
      <c r="G995" s="346"/>
      <c r="H995" s="346"/>
      <c r="I995" s="346"/>
      <c r="J995" s="346"/>
      <c r="K995" s="346"/>
      <c r="L995" s="346"/>
      <c r="M995" s="346"/>
      <c r="N995" s="346"/>
      <c r="O995" s="346"/>
      <c r="P995" s="346"/>
      <c r="Q995" s="346"/>
      <c r="R995" s="346"/>
      <c r="S995" s="346"/>
      <c r="T995" s="346"/>
      <c r="U995" s="346"/>
      <c r="V995" s="346"/>
      <c r="W995" s="346"/>
      <c r="X995" s="346"/>
      <c r="Y995" s="346"/>
      <c r="Z995" s="346"/>
      <c r="AA995" s="346"/>
      <c r="AB995" s="346"/>
      <c r="AC995" s="346"/>
      <c r="AD995" s="346"/>
      <c r="AE995" s="346"/>
      <c r="AF995" s="346"/>
      <c r="AG995" s="346"/>
      <c r="AH995" s="346"/>
      <c r="AI995" s="346"/>
      <c r="AJ995" s="346"/>
      <c r="AK995" s="346"/>
      <c r="AL995" s="346"/>
      <c r="AM995" s="346"/>
      <c r="AN995" s="346"/>
      <c r="AO995" s="346"/>
      <c r="AP995" s="346"/>
      <c r="AQ995" s="346"/>
      <c r="AR995" s="346"/>
      <c r="AS995" s="346"/>
      <c r="AT995" s="346"/>
      <c r="AU995" s="346"/>
      <c r="AV995" s="346"/>
      <c r="AW995" s="346"/>
      <c r="AX995" s="346"/>
      <c r="AY995" s="346"/>
      <c r="AZ995" s="346"/>
      <c r="BA995" s="346"/>
      <c r="BB995" s="346"/>
      <c r="BC995" s="346"/>
      <c r="BD995" s="346"/>
      <c r="BE995" s="346"/>
      <c r="BF995" s="346"/>
      <c r="BG995" s="346"/>
      <c r="BH995" s="346"/>
      <c r="BI995" s="346"/>
      <c r="BJ995" s="346"/>
      <c r="BK995" s="346"/>
      <c r="BL995" s="346"/>
      <c r="BM995" s="346"/>
      <c r="BN995" s="346"/>
      <c r="BO995" s="346"/>
      <c r="BP995" s="346"/>
      <c r="BQ995" s="346"/>
    </row>
    <row r="996" ht="15.75" customHeight="1">
      <c r="A996" s="346"/>
      <c r="B996" s="346"/>
      <c r="C996" s="346"/>
      <c r="D996" s="346"/>
      <c r="E996" s="346"/>
      <c r="F996" s="346"/>
      <c r="G996" s="346"/>
      <c r="H996" s="346"/>
      <c r="I996" s="346"/>
      <c r="J996" s="346"/>
      <c r="K996" s="346"/>
      <c r="L996" s="346"/>
      <c r="M996" s="346"/>
      <c r="N996" s="346"/>
      <c r="O996" s="346"/>
      <c r="P996" s="346"/>
      <c r="Q996" s="346"/>
      <c r="R996" s="346"/>
      <c r="S996" s="346"/>
      <c r="T996" s="346"/>
      <c r="U996" s="346"/>
      <c r="V996" s="346"/>
      <c r="W996" s="346"/>
      <c r="X996" s="346"/>
      <c r="Y996" s="346"/>
      <c r="Z996" s="346"/>
      <c r="AA996" s="346"/>
      <c r="AB996" s="346"/>
      <c r="AC996" s="346"/>
      <c r="AD996" s="346"/>
      <c r="AE996" s="346"/>
      <c r="AF996" s="346"/>
      <c r="AG996" s="346"/>
      <c r="AH996" s="346"/>
      <c r="AI996" s="346"/>
      <c r="AJ996" s="346"/>
      <c r="AK996" s="346"/>
      <c r="AL996" s="346"/>
      <c r="AM996" s="346"/>
      <c r="AN996" s="346"/>
      <c r="AO996" s="346"/>
      <c r="AP996" s="346"/>
      <c r="AQ996" s="346"/>
      <c r="AR996" s="346"/>
      <c r="AS996" s="346"/>
      <c r="AT996" s="346"/>
      <c r="AU996" s="346"/>
      <c r="AV996" s="346"/>
      <c r="AW996" s="346"/>
      <c r="AX996" s="346"/>
      <c r="AY996" s="346"/>
      <c r="AZ996" s="346"/>
      <c r="BA996" s="346"/>
      <c r="BB996" s="346"/>
      <c r="BC996" s="346"/>
      <c r="BD996" s="346"/>
      <c r="BE996" s="346"/>
      <c r="BF996" s="346"/>
      <c r="BG996" s="346"/>
      <c r="BH996" s="346"/>
      <c r="BI996" s="346"/>
      <c r="BJ996" s="346"/>
      <c r="BK996" s="346"/>
      <c r="BL996" s="346"/>
      <c r="BM996" s="346"/>
      <c r="BN996" s="346"/>
      <c r="BO996" s="346"/>
      <c r="BP996" s="346"/>
      <c r="BQ996" s="346"/>
    </row>
    <row r="997" ht="15.75" customHeight="1">
      <c r="A997" s="346"/>
      <c r="B997" s="346"/>
      <c r="C997" s="346"/>
      <c r="D997" s="346"/>
      <c r="E997" s="346"/>
      <c r="F997" s="346"/>
      <c r="G997" s="346"/>
      <c r="H997" s="346"/>
      <c r="I997" s="346"/>
      <c r="J997" s="346"/>
      <c r="K997" s="346"/>
      <c r="L997" s="346"/>
      <c r="M997" s="346"/>
      <c r="N997" s="346"/>
      <c r="O997" s="346"/>
      <c r="P997" s="346"/>
      <c r="Q997" s="346"/>
      <c r="R997" s="346"/>
      <c r="S997" s="346"/>
      <c r="T997" s="346"/>
      <c r="U997" s="346"/>
      <c r="V997" s="346"/>
      <c r="W997" s="346"/>
      <c r="X997" s="346"/>
      <c r="Y997" s="346"/>
      <c r="Z997" s="346"/>
      <c r="AA997" s="346"/>
      <c r="AB997" s="346"/>
      <c r="AC997" s="346"/>
      <c r="AD997" s="346"/>
      <c r="AE997" s="346"/>
      <c r="AF997" s="346"/>
      <c r="AG997" s="346"/>
      <c r="AH997" s="346"/>
      <c r="AI997" s="346"/>
      <c r="AJ997" s="346"/>
      <c r="AK997" s="346"/>
      <c r="AL997" s="346"/>
      <c r="AM997" s="346"/>
      <c r="AN997" s="346"/>
      <c r="AO997" s="346"/>
      <c r="AP997" s="346"/>
      <c r="AQ997" s="346"/>
      <c r="AR997" s="346"/>
      <c r="AS997" s="346"/>
      <c r="AT997" s="346"/>
      <c r="AU997" s="346"/>
      <c r="AV997" s="346"/>
      <c r="AW997" s="346"/>
      <c r="AX997" s="346"/>
      <c r="AY997" s="346"/>
      <c r="AZ997" s="346"/>
      <c r="BA997" s="346"/>
      <c r="BB997" s="346"/>
      <c r="BC997" s="346"/>
      <c r="BD997" s="346"/>
      <c r="BE997" s="346"/>
      <c r="BF997" s="346"/>
      <c r="BG997" s="346"/>
      <c r="BH997" s="346"/>
      <c r="BI997" s="346"/>
      <c r="BJ997" s="346"/>
      <c r="BK997" s="346"/>
      <c r="BL997" s="346"/>
      <c r="BM997" s="346"/>
      <c r="BN997" s="346"/>
      <c r="BO997" s="346"/>
      <c r="BP997" s="346"/>
      <c r="BQ997" s="346"/>
    </row>
    <row r="998" ht="15.75" customHeight="1">
      <c r="A998" s="346"/>
      <c r="B998" s="346"/>
      <c r="C998" s="346"/>
      <c r="D998" s="346"/>
      <c r="E998" s="346"/>
      <c r="F998" s="346"/>
      <c r="G998" s="346"/>
      <c r="H998" s="346"/>
      <c r="I998" s="346"/>
      <c r="J998" s="346"/>
      <c r="K998" s="346"/>
      <c r="L998" s="346"/>
      <c r="M998" s="346"/>
      <c r="N998" s="346"/>
      <c r="O998" s="346"/>
      <c r="P998" s="346"/>
      <c r="Q998" s="346"/>
      <c r="R998" s="346"/>
      <c r="S998" s="346"/>
      <c r="T998" s="346"/>
      <c r="U998" s="346"/>
      <c r="V998" s="346"/>
      <c r="W998" s="346"/>
      <c r="X998" s="346"/>
      <c r="Y998" s="346"/>
      <c r="Z998" s="346"/>
      <c r="AA998" s="346"/>
      <c r="AB998" s="346"/>
      <c r="AC998" s="346"/>
      <c r="AD998" s="346"/>
      <c r="AE998" s="346"/>
      <c r="AF998" s="346"/>
      <c r="AG998" s="346"/>
      <c r="AH998" s="346"/>
      <c r="AI998" s="346"/>
      <c r="AJ998" s="346"/>
      <c r="AK998" s="346"/>
      <c r="AL998" s="346"/>
      <c r="AM998" s="346"/>
      <c r="AN998" s="346"/>
      <c r="AO998" s="346"/>
      <c r="AP998" s="346"/>
      <c r="AQ998" s="346"/>
      <c r="AR998" s="346"/>
      <c r="AS998" s="346"/>
      <c r="AT998" s="346"/>
      <c r="AU998" s="346"/>
      <c r="AV998" s="346"/>
      <c r="AW998" s="346"/>
      <c r="AX998" s="346"/>
      <c r="AY998" s="346"/>
      <c r="AZ998" s="346"/>
      <c r="BA998" s="346"/>
      <c r="BB998" s="346"/>
      <c r="BC998" s="346"/>
      <c r="BD998" s="346"/>
      <c r="BE998" s="346"/>
      <c r="BF998" s="346"/>
      <c r="BG998" s="346"/>
      <c r="BH998" s="346"/>
      <c r="BI998" s="346"/>
      <c r="BJ998" s="346"/>
      <c r="BK998" s="346"/>
      <c r="BL998" s="346"/>
      <c r="BM998" s="346"/>
      <c r="BN998" s="346"/>
      <c r="BO998" s="346"/>
      <c r="BP998" s="346"/>
      <c r="BQ998" s="346"/>
    </row>
    <row r="999" ht="15.75" customHeight="1">
      <c r="A999" s="346"/>
      <c r="B999" s="346"/>
      <c r="C999" s="346"/>
      <c r="D999" s="346"/>
      <c r="E999" s="346"/>
      <c r="F999" s="346"/>
      <c r="G999" s="346"/>
      <c r="H999" s="346"/>
      <c r="I999" s="346"/>
      <c r="J999" s="346"/>
      <c r="K999" s="346"/>
      <c r="L999" s="346"/>
      <c r="M999" s="346"/>
      <c r="N999" s="346"/>
      <c r="O999" s="346"/>
      <c r="P999" s="346"/>
      <c r="Q999" s="346"/>
      <c r="R999" s="346"/>
      <c r="S999" s="346"/>
      <c r="T999" s="346"/>
      <c r="U999" s="346"/>
      <c r="V999" s="346"/>
      <c r="W999" s="346"/>
      <c r="X999" s="346"/>
      <c r="Y999" s="346"/>
      <c r="Z999" s="346"/>
      <c r="AA999" s="346"/>
      <c r="AB999" s="346"/>
      <c r="AC999" s="346"/>
      <c r="AD999" s="346"/>
      <c r="AE999" s="346"/>
      <c r="AF999" s="346"/>
      <c r="AG999" s="346"/>
      <c r="AH999" s="346"/>
      <c r="AI999" s="346"/>
      <c r="AJ999" s="346"/>
      <c r="AK999" s="346"/>
      <c r="AL999" s="346"/>
      <c r="AM999" s="346"/>
      <c r="AN999" s="346"/>
      <c r="AO999" s="346"/>
      <c r="AP999" s="346"/>
      <c r="AQ999" s="346"/>
      <c r="AR999" s="346"/>
      <c r="AS999" s="346"/>
      <c r="AT999" s="346"/>
      <c r="AU999" s="346"/>
      <c r="AV999" s="346"/>
      <c r="AW999" s="346"/>
      <c r="AX999" s="346"/>
      <c r="AY999" s="346"/>
      <c r="AZ999" s="346"/>
      <c r="BA999" s="346"/>
      <c r="BB999" s="346"/>
      <c r="BC999" s="346"/>
      <c r="BD999" s="346"/>
      <c r="BE999" s="346"/>
      <c r="BF999" s="346"/>
      <c r="BG999" s="346"/>
      <c r="BH999" s="346"/>
      <c r="BI999" s="346"/>
      <c r="BJ999" s="346"/>
      <c r="BK999" s="346"/>
      <c r="BL999" s="346"/>
      <c r="BM999" s="346"/>
      <c r="BN999" s="346"/>
      <c r="BO999" s="346"/>
      <c r="BP999" s="346"/>
      <c r="BQ999" s="346"/>
    </row>
    <row r="1000" ht="15.75" customHeight="1">
      <c r="A1000" s="346"/>
      <c r="B1000" s="346"/>
      <c r="C1000" s="346"/>
      <c r="D1000" s="346"/>
      <c r="E1000" s="346"/>
      <c r="F1000" s="346"/>
      <c r="G1000" s="346"/>
      <c r="H1000" s="346"/>
      <c r="I1000" s="346"/>
      <c r="J1000" s="346"/>
      <c r="K1000" s="346"/>
      <c r="L1000" s="346"/>
      <c r="M1000" s="346"/>
      <c r="N1000" s="346"/>
      <c r="O1000" s="346"/>
      <c r="P1000" s="346"/>
      <c r="Q1000" s="346"/>
      <c r="R1000" s="346"/>
      <c r="S1000" s="346"/>
      <c r="T1000" s="346"/>
      <c r="U1000" s="346"/>
      <c r="V1000" s="346"/>
      <c r="W1000" s="346"/>
      <c r="X1000" s="346"/>
      <c r="Y1000" s="346"/>
      <c r="Z1000" s="346"/>
      <c r="AA1000" s="346"/>
      <c r="AB1000" s="346"/>
      <c r="AC1000" s="346"/>
      <c r="AD1000" s="346"/>
      <c r="AE1000" s="346"/>
      <c r="AF1000" s="346"/>
      <c r="AG1000" s="346"/>
      <c r="AH1000" s="346"/>
      <c r="AI1000" s="346"/>
      <c r="AJ1000" s="346"/>
      <c r="AK1000" s="346"/>
      <c r="AL1000" s="346"/>
      <c r="AM1000" s="346"/>
      <c r="AN1000" s="346"/>
      <c r="AO1000" s="346"/>
      <c r="AP1000" s="346"/>
      <c r="AQ1000" s="346"/>
      <c r="AR1000" s="346"/>
      <c r="AS1000" s="346"/>
      <c r="AT1000" s="346"/>
      <c r="AU1000" s="346"/>
      <c r="AV1000" s="346"/>
      <c r="AW1000" s="346"/>
      <c r="AX1000" s="346"/>
      <c r="AY1000" s="346"/>
      <c r="AZ1000" s="346"/>
      <c r="BA1000" s="346"/>
      <c r="BB1000" s="346"/>
      <c r="BC1000" s="346"/>
      <c r="BD1000" s="346"/>
      <c r="BE1000" s="346"/>
      <c r="BF1000" s="346"/>
      <c r="BG1000" s="346"/>
      <c r="BH1000" s="346"/>
      <c r="BI1000" s="346"/>
      <c r="BJ1000" s="346"/>
      <c r="BK1000" s="346"/>
      <c r="BL1000" s="346"/>
      <c r="BM1000" s="346"/>
      <c r="BN1000" s="346"/>
      <c r="BO1000" s="346"/>
      <c r="BP1000" s="346"/>
      <c r="BQ1000" s="346"/>
    </row>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A16:BB16"/>
    <mergeCell ref="A24:BQ24"/>
    <mergeCell ref="BD12:BD14"/>
    <mergeCell ref="BE12:BE14"/>
    <mergeCell ref="BC16:BE16"/>
    <mergeCell ref="BF12:BF14"/>
    <mergeCell ref="BG12:BG14"/>
    <mergeCell ref="BH12:BH14"/>
    <mergeCell ref="BI12:BI14"/>
    <mergeCell ref="D11:D14"/>
    <mergeCell ref="E11:E14"/>
    <mergeCell ref="F11:F14"/>
    <mergeCell ref="G11:G14"/>
    <mergeCell ref="H11:H14"/>
    <mergeCell ref="I11:I14"/>
    <mergeCell ref="J11:J14"/>
    <mergeCell ref="G26:I26"/>
  </mergeCells>
  <conditionalFormatting sqref="BF15:BQ15">
    <cfRule type="cellIs" dxfId="0" priority="1" operator="between">
      <formula>0.7</formula>
      <formula>1</formula>
    </cfRule>
  </conditionalFormatting>
  <conditionalFormatting sqref="BF15:BQ15">
    <cfRule type="cellIs" dxfId="1" priority="2" operator="between">
      <formula>0.51</formula>
      <formula>0.69</formula>
    </cfRule>
  </conditionalFormatting>
  <conditionalFormatting sqref="BF15:BQ15">
    <cfRule type="cellIs" dxfId="2" priority="3" operator="between">
      <formula>0</formula>
      <formula>0.5</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53.57"/>
    <col customWidth="1" min="13" max="20" width="15.86"/>
    <col customWidth="1" min="21" max="22" width="52.29"/>
    <col customWidth="1" min="23" max="30" width="15.86"/>
    <col customWidth="1" min="31" max="31" width="83.57"/>
    <col customWidth="1" min="32" max="32" width="60.57"/>
    <col customWidth="1" min="33" max="40" width="15.86"/>
    <col customWidth="1" min="41" max="41" width="36.29"/>
    <col customWidth="1" min="42" max="42" width="33.86"/>
    <col customWidth="1" min="43" max="50" width="15.86"/>
    <col customWidth="1" min="51" max="51" width="30.29"/>
    <col customWidth="1" min="52" max="52" width="27.71"/>
    <col customWidth="1" min="53" max="53" width="24.57"/>
    <col customWidth="1" min="54" max="57" width="17.71"/>
    <col customWidth="1" min="58" max="65" width="12.29"/>
    <col customWidth="1" min="66" max="66" width="13.71"/>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737</v>
      </c>
      <c r="BJ1" s="6"/>
      <c r="BK1" s="6"/>
      <c r="BL1" s="6"/>
      <c r="BM1" s="6"/>
      <c r="BN1" s="6"/>
      <c r="BO1" s="6"/>
      <c r="BP1" s="6"/>
      <c r="BQ1" s="7"/>
    </row>
    <row r="2" ht="20.25" customHeight="1">
      <c r="A2" s="8"/>
      <c r="B2" s="9"/>
      <c r="BH2" s="10"/>
      <c r="BI2" s="5" t="s">
        <v>738</v>
      </c>
      <c r="BJ2" s="6"/>
      <c r="BK2" s="6"/>
      <c r="BL2" s="6"/>
      <c r="BM2" s="6"/>
      <c r="BN2" s="6"/>
      <c r="BO2" s="6"/>
      <c r="BP2" s="6"/>
      <c r="BQ2" s="7"/>
    </row>
    <row r="3" ht="20.25" customHeight="1">
      <c r="A3" s="8"/>
      <c r="B3" s="9"/>
      <c r="BH3" s="10"/>
      <c r="BI3" s="5" t="s">
        <v>739</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740</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741</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269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270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7"/>
      <c r="W12" s="25" t="s">
        <v>31</v>
      </c>
      <c r="X12" s="6"/>
      <c r="Y12" s="6"/>
      <c r="Z12" s="6"/>
      <c r="AA12" s="6"/>
      <c r="AB12" s="6"/>
      <c r="AC12" s="6"/>
      <c r="AD12" s="6"/>
      <c r="AE12" s="6"/>
      <c r="AF12" s="7"/>
      <c r="AG12" s="25" t="s">
        <v>32</v>
      </c>
      <c r="AH12" s="6"/>
      <c r="AI12" s="6"/>
      <c r="AJ12" s="6"/>
      <c r="AK12" s="6"/>
      <c r="AL12" s="6"/>
      <c r="AM12" s="6"/>
      <c r="AN12" s="6"/>
      <c r="AO12" s="6"/>
      <c r="AP12" s="7"/>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51.0"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551</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25" t="s">
        <v>53</v>
      </c>
      <c r="AR13" s="7"/>
      <c r="AS13" s="25" t="s">
        <v>54</v>
      </c>
      <c r="AT13" s="7"/>
      <c r="AU13" s="25" t="s">
        <v>55</v>
      </c>
      <c r="AV13" s="7"/>
      <c r="AW13" s="25" t="s">
        <v>44</v>
      </c>
      <c r="AX13" s="7"/>
      <c r="AY13" s="33" t="s">
        <v>45</v>
      </c>
      <c r="AZ13" s="33" t="s">
        <v>551</v>
      </c>
      <c r="BA13" s="8"/>
      <c r="BB13" s="8"/>
      <c r="BC13" s="8"/>
      <c r="BD13" s="8"/>
      <c r="BE13" s="8"/>
      <c r="BF13" s="8"/>
      <c r="BG13" s="8"/>
      <c r="BH13" s="8"/>
      <c r="BI13" s="8"/>
      <c r="BJ13" s="8"/>
      <c r="BK13" s="8"/>
      <c r="BL13" s="8"/>
      <c r="BM13" s="8"/>
      <c r="BN13" s="8"/>
      <c r="BO13" s="8"/>
      <c r="BP13" s="8"/>
      <c r="BQ13" s="8"/>
    </row>
    <row r="14" ht="45.0"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243.0" customHeight="1">
      <c r="A15" s="37" t="s">
        <v>742</v>
      </c>
      <c r="B15" s="37" t="s">
        <v>174</v>
      </c>
      <c r="C15" s="128" t="s">
        <v>743</v>
      </c>
      <c r="D15" s="117">
        <v>1.0</v>
      </c>
      <c r="E15" s="117">
        <v>1.6</v>
      </c>
      <c r="F15" s="118" t="s">
        <v>272</v>
      </c>
      <c r="G15" s="36" t="s">
        <v>744</v>
      </c>
      <c r="H15" s="354" t="s">
        <v>745</v>
      </c>
      <c r="I15" s="355" t="s">
        <v>746</v>
      </c>
      <c r="J15" s="41" t="s">
        <v>747</v>
      </c>
      <c r="K15" s="128" t="s">
        <v>748</v>
      </c>
      <c r="L15" s="320" t="s">
        <v>741</v>
      </c>
      <c r="M15" s="43">
        <v>0.0</v>
      </c>
      <c r="N15" s="43">
        <v>0.0</v>
      </c>
      <c r="O15" s="43">
        <v>0.0</v>
      </c>
      <c r="P15" s="43">
        <v>0.0</v>
      </c>
      <c r="Q15" s="165">
        <v>0.1</v>
      </c>
      <c r="R15" s="165">
        <v>0.1</v>
      </c>
      <c r="S15" s="44">
        <f t="shared" ref="S15:T15" si="1">M15+O15+Q15</f>
        <v>0.1</v>
      </c>
      <c r="T15" s="44">
        <f t="shared" si="1"/>
        <v>0.1</v>
      </c>
      <c r="U15" s="356" t="s">
        <v>749</v>
      </c>
      <c r="V15" s="356" t="s">
        <v>750</v>
      </c>
      <c r="W15" s="357">
        <v>0.1</v>
      </c>
      <c r="X15" s="358">
        <v>0.3</v>
      </c>
      <c r="Y15" s="357">
        <v>0.1</v>
      </c>
      <c r="Z15" s="358">
        <v>0.3</v>
      </c>
      <c r="AA15" s="358">
        <v>0.0</v>
      </c>
      <c r="AB15" s="359">
        <v>0.3</v>
      </c>
      <c r="AC15" s="44">
        <f t="shared" ref="AC15:AD15" si="2">W15+Y15+AA15</f>
        <v>0.2</v>
      </c>
      <c r="AD15" s="44">
        <f t="shared" si="2"/>
        <v>0.9</v>
      </c>
      <c r="AE15" s="360" t="s">
        <v>751</v>
      </c>
      <c r="AF15" s="361" t="s">
        <v>752</v>
      </c>
      <c r="AG15" s="362">
        <v>0.2</v>
      </c>
      <c r="AH15" s="165"/>
      <c r="AI15" s="165">
        <v>0.1</v>
      </c>
      <c r="AJ15" s="165"/>
      <c r="AK15" s="165">
        <v>0.2</v>
      </c>
      <c r="AL15" s="165"/>
      <c r="AM15" s="44">
        <f t="shared" ref="AM15:AM16" si="7">AG15+AI15+AK15</f>
        <v>0.5</v>
      </c>
      <c r="AN15" s="49"/>
      <c r="AO15" s="49"/>
      <c r="AP15" s="49"/>
      <c r="AQ15" s="165">
        <v>0.1</v>
      </c>
      <c r="AR15" s="165"/>
      <c r="AS15" s="165">
        <v>0.1</v>
      </c>
      <c r="AT15" s="165"/>
      <c r="AU15" s="165"/>
      <c r="AV15" s="165"/>
      <c r="AW15" s="44">
        <f t="shared" ref="AW15:AW16" si="8">AQ15+AS15+AU15</f>
        <v>0.2</v>
      </c>
      <c r="AX15" s="49"/>
      <c r="AY15" s="49"/>
      <c r="AZ15" s="49"/>
      <c r="BA15" s="52">
        <f t="shared" ref="BA15:BA16" si="9">S15+AC15+AM15+AW15</f>
        <v>1</v>
      </c>
      <c r="BB15" s="44">
        <f t="shared" ref="BB15:BB16" si="10">+T15</f>
        <v>0.1</v>
      </c>
      <c r="BC15" s="44">
        <f t="shared" ref="BC15:BC16" si="11">+T15+AD15</f>
        <v>1</v>
      </c>
      <c r="BD15" s="44">
        <f t="shared" ref="BD15:BD16" si="12">+T15+AD15+AN15</f>
        <v>1</v>
      </c>
      <c r="BE15" s="44">
        <f t="shared" ref="BE15:BE16" si="13">+T15+AD15+AN15+AX15</f>
        <v>1</v>
      </c>
      <c r="BF15" s="53">
        <f t="shared" ref="BF15:BI15" si="3">IF(AND(BB15&gt;0,$BA15&gt;0),BB15/$BA15,0)</f>
        <v>0.1</v>
      </c>
      <c r="BG15" s="53">
        <f t="shared" si="3"/>
        <v>1</v>
      </c>
      <c r="BH15" s="53">
        <f t="shared" si="3"/>
        <v>1</v>
      </c>
      <c r="BI15" s="53">
        <f t="shared" si="3"/>
        <v>1</v>
      </c>
      <c r="BJ15" s="53">
        <v>1.0</v>
      </c>
      <c r="BK15" s="53">
        <f t="shared" ref="BK15:BK16" si="15">BI15</f>
        <v>1</v>
      </c>
      <c r="BL15" s="53"/>
      <c r="BM15" s="53"/>
      <c r="BN15" s="53">
        <f t="shared" ref="BN15:BQ15" si="4">(IF(AND(BJ15&gt;0,$D15&gt;0),BJ15/$D15,0))</f>
        <v>1</v>
      </c>
      <c r="BO15" s="53">
        <f t="shared" si="4"/>
        <v>1</v>
      </c>
      <c r="BP15" s="53">
        <f t="shared" si="4"/>
        <v>0</v>
      </c>
      <c r="BQ15" s="53">
        <f t="shared" si="4"/>
        <v>0</v>
      </c>
    </row>
    <row r="16" ht="177.75" customHeight="1">
      <c r="A16" s="37" t="s">
        <v>742</v>
      </c>
      <c r="B16" s="37" t="s">
        <v>174</v>
      </c>
      <c r="C16" s="128" t="s">
        <v>753</v>
      </c>
      <c r="D16" s="117">
        <v>1.0</v>
      </c>
      <c r="E16" s="117">
        <v>2.4998000000000005</v>
      </c>
      <c r="F16" s="118" t="s">
        <v>272</v>
      </c>
      <c r="G16" s="36" t="s">
        <v>754</v>
      </c>
      <c r="H16" s="354" t="s">
        <v>755</v>
      </c>
      <c r="I16" s="355" t="s">
        <v>756</v>
      </c>
      <c r="J16" s="41" t="s">
        <v>747</v>
      </c>
      <c r="K16" s="128" t="s">
        <v>757</v>
      </c>
      <c r="L16" s="323" t="s">
        <v>741</v>
      </c>
      <c r="M16" s="321">
        <v>0.0833</v>
      </c>
      <c r="N16" s="321">
        <v>0.0833</v>
      </c>
      <c r="O16" s="321">
        <v>0.0833</v>
      </c>
      <c r="P16" s="321">
        <v>0.0833</v>
      </c>
      <c r="Q16" s="165">
        <v>0.0833</v>
      </c>
      <c r="R16" s="165">
        <v>0.0833</v>
      </c>
      <c r="S16" s="44">
        <f t="shared" ref="S16:T16" si="5">M16+O16+Q16</f>
        <v>0.2499</v>
      </c>
      <c r="T16" s="44">
        <f t="shared" si="5"/>
        <v>0.2499</v>
      </c>
      <c r="U16" s="363" t="s">
        <v>758</v>
      </c>
      <c r="V16" s="356" t="s">
        <v>759</v>
      </c>
      <c r="W16" s="364">
        <v>0.0833</v>
      </c>
      <c r="X16" s="364">
        <v>0.0833</v>
      </c>
      <c r="Y16" s="364">
        <v>0.0833</v>
      </c>
      <c r="Z16" s="364">
        <v>0.0833</v>
      </c>
      <c r="AA16" s="364">
        <v>0.0833</v>
      </c>
      <c r="AB16" s="364">
        <v>0.0833</v>
      </c>
      <c r="AC16" s="44">
        <f t="shared" ref="AC16:AD16" si="6">W16+Y16+AA16</f>
        <v>0.2499</v>
      </c>
      <c r="AD16" s="44">
        <f t="shared" si="6"/>
        <v>0.2499</v>
      </c>
      <c r="AE16" s="360" t="s">
        <v>760</v>
      </c>
      <c r="AF16" s="361" t="s">
        <v>761</v>
      </c>
      <c r="AG16" s="362">
        <v>0.0833</v>
      </c>
      <c r="AH16" s="165"/>
      <c r="AI16" s="165">
        <v>0.0833</v>
      </c>
      <c r="AJ16" s="165"/>
      <c r="AK16" s="165">
        <v>0.0833</v>
      </c>
      <c r="AL16" s="165"/>
      <c r="AM16" s="44">
        <f t="shared" si="7"/>
        <v>0.2499</v>
      </c>
      <c r="AN16" s="49"/>
      <c r="AO16" s="49"/>
      <c r="AP16" s="49"/>
      <c r="AQ16" s="165">
        <v>0.0833</v>
      </c>
      <c r="AR16" s="165"/>
      <c r="AS16" s="165">
        <v>0.0833</v>
      </c>
      <c r="AT16" s="165"/>
      <c r="AU16" s="165">
        <v>0.0833</v>
      </c>
      <c r="AV16" s="165"/>
      <c r="AW16" s="44">
        <f t="shared" si="8"/>
        <v>0.2499</v>
      </c>
      <c r="AX16" s="49"/>
      <c r="AY16" s="49"/>
      <c r="AZ16" s="49"/>
      <c r="BA16" s="52">
        <f t="shared" si="9"/>
        <v>0.9996</v>
      </c>
      <c r="BB16" s="44">
        <f t="shared" si="10"/>
        <v>0.2499</v>
      </c>
      <c r="BC16" s="44">
        <f t="shared" si="11"/>
        <v>0.4998</v>
      </c>
      <c r="BD16" s="44">
        <f t="shared" si="12"/>
        <v>0.4998</v>
      </c>
      <c r="BE16" s="44">
        <f t="shared" si="13"/>
        <v>0.4998</v>
      </c>
      <c r="BF16" s="53">
        <f t="shared" ref="BF16:BI16" si="14">IF(AND(BB16&gt;0,$BA16&gt;0),BB16/$BA16,0)</f>
        <v>0.25</v>
      </c>
      <c r="BG16" s="53">
        <f t="shared" si="14"/>
        <v>0.5</v>
      </c>
      <c r="BH16" s="53">
        <f t="shared" si="14"/>
        <v>0.5</v>
      </c>
      <c r="BI16" s="53">
        <f t="shared" si="14"/>
        <v>0.5</v>
      </c>
      <c r="BJ16" s="53">
        <v>1.0</v>
      </c>
      <c r="BK16" s="53">
        <f t="shared" si="15"/>
        <v>0.5</v>
      </c>
      <c r="BL16" s="53"/>
      <c r="BM16" s="53"/>
      <c r="BN16" s="53">
        <f t="shared" ref="BN16:BQ16" si="16">(IF(AND(BJ16&gt;0,$D16&gt;0),BJ16/$D16,0))</f>
        <v>1</v>
      </c>
      <c r="BO16" s="53">
        <f t="shared" si="16"/>
        <v>0.5</v>
      </c>
      <c r="BP16" s="53">
        <f t="shared" si="16"/>
        <v>0</v>
      </c>
      <c r="BQ16" s="53">
        <f t="shared" si="16"/>
        <v>0</v>
      </c>
    </row>
    <row r="17" ht="27.0" customHeight="1">
      <c r="A17" s="10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7"/>
      <c r="BC17" s="106" t="s">
        <v>140</v>
      </c>
      <c r="BD17" s="6"/>
      <c r="BE17" s="7"/>
      <c r="BF17" s="110">
        <f t="shared" ref="BF17:BI17" si="17">AVERAGE(BF15:BF16)</f>
        <v>0.175</v>
      </c>
      <c r="BG17" s="110">
        <f t="shared" si="17"/>
        <v>0.75</v>
      </c>
      <c r="BH17" s="110">
        <f t="shared" si="17"/>
        <v>0.75</v>
      </c>
      <c r="BI17" s="110">
        <f t="shared" si="17"/>
        <v>0.75</v>
      </c>
      <c r="BJ17" s="110"/>
      <c r="BK17" s="110"/>
      <c r="BL17" s="110"/>
      <c r="BM17" s="110"/>
      <c r="BN17" s="110">
        <f t="shared" ref="BN17:BQ17" si="18">AVERAGE(BN15:BN16)</f>
        <v>1</v>
      </c>
      <c r="BO17" s="110">
        <f t="shared" si="18"/>
        <v>0.75</v>
      </c>
      <c r="BP17" s="110">
        <f t="shared" si="18"/>
        <v>0</v>
      </c>
      <c r="BQ17" s="110">
        <f t="shared" si="18"/>
        <v>0</v>
      </c>
    </row>
    <row r="18" ht="15.75" customHeight="1">
      <c r="A18" s="15"/>
      <c r="B18" s="15"/>
      <c r="C18" s="15"/>
      <c r="D18" s="15"/>
      <c r="E18" s="16"/>
      <c r="F18" s="16"/>
      <c r="G18" s="15"/>
      <c r="H18" s="15"/>
      <c r="I18" s="15"/>
      <c r="J18" s="15"/>
      <c r="K18" s="15"/>
      <c r="L18" s="15"/>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row>
    <row r="19" ht="18.75" customHeight="1">
      <c r="A19" s="111" t="s">
        <v>141</v>
      </c>
      <c r="B19" s="112"/>
      <c r="C19" s="15"/>
      <c r="D19" s="16"/>
      <c r="E19" s="16"/>
      <c r="F19" s="15"/>
      <c r="G19" s="15"/>
      <c r="H19" s="1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row>
    <row r="20" ht="18.75" customHeight="1">
      <c r="A20" s="113" t="s">
        <v>142</v>
      </c>
      <c r="B20" s="112"/>
      <c r="C20" s="15"/>
      <c r="D20" s="16"/>
      <c r="E20" s="16"/>
      <c r="F20" s="114"/>
      <c r="G20" s="114"/>
      <c r="H20" s="114"/>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row>
    <row r="21" ht="18.75" customHeight="1">
      <c r="A21" s="113" t="s">
        <v>142</v>
      </c>
      <c r="B21" s="112"/>
      <c r="C21" s="15"/>
      <c r="D21" s="16"/>
      <c r="E21" s="16"/>
      <c r="F21" s="114"/>
      <c r="G21" s="114"/>
      <c r="H21" s="114"/>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3" t="s">
        <v>142</v>
      </c>
      <c r="B22" s="112"/>
      <c r="C22" s="15"/>
      <c r="D22" s="16"/>
      <c r="E22" s="16"/>
      <c r="F22" s="114"/>
      <c r="G22" s="114"/>
      <c r="H22" s="114"/>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8.7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5.0" customHeight="1">
      <c r="A24" s="15"/>
      <c r="B24" s="15"/>
      <c r="C24" s="15"/>
      <c r="D24" s="15"/>
      <c r="E24" s="16"/>
      <c r="F24" s="16"/>
      <c r="G24" s="15"/>
      <c r="H24" s="15"/>
      <c r="I24" s="15"/>
      <c r="J24" s="15"/>
      <c r="K24" s="15"/>
      <c r="L24" s="15"/>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27.75" customHeight="1">
      <c r="A25" s="115" t="s">
        <v>762</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7"/>
    </row>
    <row r="26" ht="15.0" customHeight="1">
      <c r="A26" s="15"/>
      <c r="B26" s="15"/>
      <c r="C26" s="15"/>
      <c r="D26" s="15"/>
      <c r="E26" s="16"/>
      <c r="F26" s="16"/>
      <c r="G26" s="15"/>
      <c r="H26" s="15"/>
      <c r="I26" s="15"/>
      <c r="J26" s="15"/>
      <c r="K26" s="15"/>
      <c r="L26" s="15"/>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14"/>
      <c r="J27" s="114"/>
      <c r="K27" s="114"/>
      <c r="L27" s="114"/>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15.75" customHeight="1">
      <c r="A28" s="15"/>
      <c r="B28" s="15"/>
      <c r="C28" s="15"/>
      <c r="D28" s="15"/>
      <c r="E28" s="16"/>
      <c r="F28" s="16"/>
      <c r="G28" s="15"/>
      <c r="H28" s="15"/>
      <c r="I28" s="15"/>
      <c r="J28" s="15"/>
      <c r="K28" s="15"/>
      <c r="L28" s="15"/>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row>
    <row r="29" ht="15.75"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75" customHeight="1">
      <c r="A30" s="15"/>
      <c r="B30" s="15"/>
      <c r="C30" s="15"/>
      <c r="D30" s="15"/>
      <c r="E30" s="16"/>
      <c r="F30" s="16"/>
      <c r="G30" s="15"/>
      <c r="H30" s="15"/>
      <c r="I30" s="15"/>
      <c r="J30" s="15"/>
      <c r="K30" s="15"/>
      <c r="L30" s="15"/>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A17:BB17"/>
    <mergeCell ref="A25:BQ25"/>
    <mergeCell ref="BD12:BD14"/>
    <mergeCell ref="BE12:BE14"/>
    <mergeCell ref="BC17:BE17"/>
    <mergeCell ref="BF12:BF14"/>
    <mergeCell ref="BG12:BG14"/>
    <mergeCell ref="BH12:BH14"/>
    <mergeCell ref="BI12:BI14"/>
    <mergeCell ref="D11:D14"/>
    <mergeCell ref="E11:E14"/>
    <mergeCell ref="F11:F14"/>
    <mergeCell ref="G11:G14"/>
    <mergeCell ref="H11:H14"/>
    <mergeCell ref="I11:I14"/>
    <mergeCell ref="J11:J14"/>
    <mergeCell ref="G27:I27"/>
  </mergeCells>
  <conditionalFormatting sqref="BF15:BQ16">
    <cfRule type="cellIs" dxfId="0" priority="1" operator="between">
      <formula>0.7</formula>
      <formula>1</formula>
    </cfRule>
  </conditionalFormatting>
  <conditionalFormatting sqref="BF15:BQ16">
    <cfRule type="cellIs" dxfId="1" priority="2" operator="between">
      <formula>0.51</formula>
      <formula>0.69</formula>
    </cfRule>
  </conditionalFormatting>
  <conditionalFormatting sqref="BF15:BQ16">
    <cfRule type="cellIs" dxfId="2" priority="3" operator="between">
      <formula>0</formula>
      <formula>0.5</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53.57"/>
    <col customWidth="1" min="13" max="20" width="15.86"/>
    <col customWidth="1" min="21" max="21" width="68.86"/>
    <col customWidth="1" min="22" max="22" width="58.43"/>
    <col customWidth="1" min="23" max="28" width="15.86"/>
    <col customWidth="1" min="29" max="29" width="17.14"/>
    <col customWidth="1" min="30" max="30" width="15.86"/>
    <col customWidth="1" min="31" max="31" width="65.43"/>
    <col customWidth="1" min="32" max="32" width="56.71"/>
    <col customWidth="1" min="33" max="40" width="15.86"/>
    <col customWidth="1" min="41" max="41" width="33.29"/>
    <col customWidth="1" min="42" max="42" width="23.57"/>
    <col customWidth="1" min="43" max="50" width="15.86"/>
    <col customWidth="1" min="51" max="51" width="33.43"/>
    <col customWidth="1" min="52" max="52" width="26.71"/>
    <col customWidth="1" min="53" max="53" width="24.57"/>
    <col customWidth="1" min="54" max="57" width="17.71"/>
    <col customWidth="1" min="58" max="65" width="12.29"/>
    <col customWidth="1" min="66" max="66" width="15.29"/>
    <col customWidth="1" min="67" max="69" width="12.29"/>
  </cols>
  <sheetData>
    <row r="1" ht="20.25" customHeight="1">
      <c r="A1" s="365"/>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763</v>
      </c>
      <c r="BJ1" s="6"/>
      <c r="BK1" s="6"/>
      <c r="BL1" s="6"/>
      <c r="BM1" s="6"/>
      <c r="BN1" s="6"/>
      <c r="BO1" s="6"/>
      <c r="BP1" s="6"/>
      <c r="BQ1" s="7"/>
    </row>
    <row r="2" ht="20.25" customHeight="1">
      <c r="A2" s="8"/>
      <c r="B2" s="9"/>
      <c r="BH2" s="10"/>
      <c r="BI2" s="5" t="s">
        <v>764</v>
      </c>
      <c r="BJ2" s="6"/>
      <c r="BK2" s="6"/>
      <c r="BL2" s="6"/>
      <c r="BM2" s="6"/>
      <c r="BN2" s="6"/>
      <c r="BO2" s="6"/>
      <c r="BP2" s="6"/>
      <c r="BQ2" s="7"/>
    </row>
    <row r="3" ht="20.25" customHeight="1">
      <c r="A3" s="8"/>
      <c r="B3" s="9"/>
      <c r="BH3" s="10"/>
      <c r="BI3" s="5" t="s">
        <v>765</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766</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366" t="s">
        <v>767</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768</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769</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13</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121" t="s">
        <v>30</v>
      </c>
      <c r="N12" s="122"/>
      <c r="O12" s="122"/>
      <c r="P12" s="122"/>
      <c r="Q12" s="122"/>
      <c r="R12" s="122"/>
      <c r="S12" s="122"/>
      <c r="T12" s="122"/>
      <c r="U12" s="122"/>
      <c r="V12" s="123"/>
      <c r="W12" s="121" t="s">
        <v>31</v>
      </c>
      <c r="X12" s="122"/>
      <c r="Y12" s="122"/>
      <c r="Z12" s="122"/>
      <c r="AA12" s="122"/>
      <c r="AB12" s="122"/>
      <c r="AC12" s="122"/>
      <c r="AD12" s="122"/>
      <c r="AE12" s="122"/>
      <c r="AF12" s="123"/>
      <c r="AG12" s="25" t="s">
        <v>32</v>
      </c>
      <c r="AH12" s="6"/>
      <c r="AI12" s="6"/>
      <c r="AJ12" s="6"/>
      <c r="AK12" s="6"/>
      <c r="AL12" s="6"/>
      <c r="AM12" s="6"/>
      <c r="AN12" s="6"/>
      <c r="AO12" s="6"/>
      <c r="AP12" s="7"/>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57.7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551</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25" t="s">
        <v>53</v>
      </c>
      <c r="AR13" s="7"/>
      <c r="AS13" s="25" t="s">
        <v>54</v>
      </c>
      <c r="AT13" s="7"/>
      <c r="AU13" s="25" t="s">
        <v>55</v>
      </c>
      <c r="AV13" s="7"/>
      <c r="AW13" s="25" t="s">
        <v>44</v>
      </c>
      <c r="AX13" s="7"/>
      <c r="AY13" s="33" t="s">
        <v>45</v>
      </c>
      <c r="AZ13" s="33" t="s">
        <v>551</v>
      </c>
      <c r="BA13" s="8"/>
      <c r="BB13" s="8"/>
      <c r="BC13" s="8"/>
      <c r="BD13" s="8"/>
      <c r="BE13" s="8"/>
      <c r="BF13" s="8"/>
      <c r="BG13" s="8"/>
      <c r="BH13" s="8"/>
      <c r="BI13" s="8"/>
      <c r="BJ13" s="8"/>
      <c r="BK13" s="8"/>
      <c r="BL13" s="8"/>
      <c r="BM13" s="8"/>
      <c r="BN13" s="8"/>
      <c r="BO13" s="8"/>
      <c r="BP13" s="8"/>
      <c r="BQ13" s="8"/>
    </row>
    <row r="14" ht="33.0"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224.25" customHeight="1">
      <c r="A15" s="36" t="s">
        <v>153</v>
      </c>
      <c r="B15" s="36" t="s">
        <v>61</v>
      </c>
      <c r="C15" s="36" t="s">
        <v>770</v>
      </c>
      <c r="D15" s="39">
        <v>1.0</v>
      </c>
      <c r="E15" s="39">
        <v>1.0</v>
      </c>
      <c r="F15" s="118" t="s">
        <v>63</v>
      </c>
      <c r="G15" s="36" t="s">
        <v>771</v>
      </c>
      <c r="H15" s="54" t="s">
        <v>772</v>
      </c>
      <c r="I15" s="367" t="s">
        <v>773</v>
      </c>
      <c r="J15" s="119" t="s">
        <v>774</v>
      </c>
      <c r="K15" s="119" t="s">
        <v>775</v>
      </c>
      <c r="L15" s="119" t="s">
        <v>776</v>
      </c>
      <c r="M15" s="43">
        <v>0.0833</v>
      </c>
      <c r="N15" s="43">
        <v>0.0833</v>
      </c>
      <c r="O15" s="43">
        <v>0.0833</v>
      </c>
      <c r="P15" s="43">
        <v>0.0833</v>
      </c>
      <c r="Q15" s="43">
        <v>0.0833</v>
      </c>
      <c r="R15" s="43">
        <v>0.0833</v>
      </c>
      <c r="S15" s="44">
        <f t="shared" ref="S15:T15" si="1">M15+O15+Q15</f>
        <v>0.2499</v>
      </c>
      <c r="T15" s="44">
        <f t="shared" si="1"/>
        <v>0.2499</v>
      </c>
      <c r="U15" s="368" t="s">
        <v>777</v>
      </c>
      <c r="V15" s="368" t="s">
        <v>778</v>
      </c>
      <c r="W15" s="43">
        <v>0.0833</v>
      </c>
      <c r="X15" s="43">
        <v>0.0833</v>
      </c>
      <c r="Y15" s="43">
        <v>0.0833</v>
      </c>
      <c r="Z15" s="43">
        <v>0.0833</v>
      </c>
      <c r="AA15" s="43">
        <v>0.0833</v>
      </c>
      <c r="AB15" s="43">
        <v>0.0833</v>
      </c>
      <c r="AC15" s="44">
        <f t="shared" ref="AC15:AD15" si="2">W15+Y15+AA15</f>
        <v>0.2499</v>
      </c>
      <c r="AD15" s="44">
        <f t="shared" si="2"/>
        <v>0.2499</v>
      </c>
      <c r="AE15" s="369" t="s">
        <v>779</v>
      </c>
      <c r="AF15" s="368" t="s">
        <v>778</v>
      </c>
      <c r="AG15" s="43">
        <v>0.0833</v>
      </c>
      <c r="AH15" s="48"/>
      <c r="AI15" s="43">
        <v>0.0833</v>
      </c>
      <c r="AJ15" s="48"/>
      <c r="AK15" s="43">
        <v>0.0833</v>
      </c>
      <c r="AL15" s="51"/>
      <c r="AM15" s="44">
        <f t="shared" ref="AM15:AN15" si="3">AG15+AI15+AK15</f>
        <v>0.2499</v>
      </c>
      <c r="AN15" s="44">
        <f t="shared" si="3"/>
        <v>0</v>
      </c>
      <c r="AO15" s="44"/>
      <c r="AP15" s="44"/>
      <c r="AQ15" s="43">
        <v>0.0833</v>
      </c>
      <c r="AR15" s="48"/>
      <c r="AS15" s="43">
        <v>0.0833</v>
      </c>
      <c r="AT15" s="48"/>
      <c r="AU15" s="43">
        <v>0.0833</v>
      </c>
      <c r="AV15" s="51"/>
      <c r="AW15" s="44">
        <f t="shared" ref="AW15:AX15" si="4">AG15+AI15+AK15</f>
        <v>0.2499</v>
      </c>
      <c r="AX15" s="44">
        <f t="shared" si="4"/>
        <v>0</v>
      </c>
      <c r="AY15" s="44"/>
      <c r="AZ15" s="44"/>
      <c r="BA15" s="52">
        <f t="shared" ref="BA15:BA16" si="11">S15+AC15+AM15+AW15</f>
        <v>0.9996</v>
      </c>
      <c r="BB15" s="44">
        <f t="shared" ref="BB15:BB16" si="12">+T15</f>
        <v>0.2499</v>
      </c>
      <c r="BC15" s="44">
        <f t="shared" ref="BC15:BC16" si="13">+T15+AD15</f>
        <v>0.4998</v>
      </c>
      <c r="BD15" s="49">
        <f t="shared" ref="BD15:BD16" si="14">+T15+AD15+AN15</f>
        <v>0.4998</v>
      </c>
      <c r="BE15" s="49">
        <f t="shared" ref="BE15:BE16" si="15">+T15+AD15+AN15+AX15</f>
        <v>0.4998</v>
      </c>
      <c r="BF15" s="53">
        <f t="shared" ref="BF15:BI15" si="5">IF(AND(BB15&gt;0,$BA15&gt;0),BB15/$BA15,0)</f>
        <v>0.25</v>
      </c>
      <c r="BG15" s="53">
        <f t="shared" si="5"/>
        <v>0.5</v>
      </c>
      <c r="BH15" s="53">
        <f t="shared" si="5"/>
        <v>0.5</v>
      </c>
      <c r="BI15" s="53">
        <f t="shared" si="5"/>
        <v>0.5</v>
      </c>
      <c r="BJ15" s="53">
        <v>1.0</v>
      </c>
      <c r="BK15" s="53">
        <f t="shared" ref="BK15:BK16" si="17">BI15</f>
        <v>0.5</v>
      </c>
      <c r="BL15" s="53"/>
      <c r="BM15" s="53"/>
      <c r="BN15" s="53">
        <f t="shared" ref="BN15:BQ15" si="6">(IF(AND(BJ15&gt;0,$D15&gt;0),BJ15/$D15,0))</f>
        <v>1</v>
      </c>
      <c r="BO15" s="53">
        <f t="shared" si="6"/>
        <v>0.5</v>
      </c>
      <c r="BP15" s="53">
        <f t="shared" si="6"/>
        <v>0</v>
      </c>
      <c r="BQ15" s="53">
        <f t="shared" si="6"/>
        <v>0</v>
      </c>
    </row>
    <row r="16" ht="264.75" customHeight="1">
      <c r="A16" s="11"/>
      <c r="B16" s="11"/>
      <c r="C16" s="11"/>
      <c r="D16" s="11"/>
      <c r="E16" s="11"/>
      <c r="F16" s="118" t="s">
        <v>63</v>
      </c>
      <c r="G16" s="36" t="s">
        <v>780</v>
      </c>
      <c r="H16" s="54" t="s">
        <v>781</v>
      </c>
      <c r="I16" s="367" t="s">
        <v>782</v>
      </c>
      <c r="J16" s="119" t="s">
        <v>774</v>
      </c>
      <c r="K16" s="119" t="s">
        <v>783</v>
      </c>
      <c r="L16" s="370" t="s">
        <v>776</v>
      </c>
      <c r="M16" s="43">
        <v>0.0833</v>
      </c>
      <c r="N16" s="43">
        <v>0.0833</v>
      </c>
      <c r="O16" s="43">
        <v>0.0833</v>
      </c>
      <c r="P16" s="43">
        <v>0.0833</v>
      </c>
      <c r="Q16" s="43">
        <v>0.0833</v>
      </c>
      <c r="R16" s="43">
        <v>0.0833</v>
      </c>
      <c r="S16" s="44">
        <f t="shared" ref="S16:T16" si="7">M16+O16+Q16</f>
        <v>0.2499</v>
      </c>
      <c r="T16" s="44">
        <f t="shared" si="7"/>
        <v>0.2499</v>
      </c>
      <c r="U16" s="368" t="s">
        <v>784</v>
      </c>
      <c r="V16" s="368" t="s">
        <v>778</v>
      </c>
      <c r="W16" s="43">
        <v>0.0833</v>
      </c>
      <c r="X16" s="43">
        <v>0.0833</v>
      </c>
      <c r="Y16" s="43">
        <v>0.0833</v>
      </c>
      <c r="Z16" s="43">
        <v>0.0833</v>
      </c>
      <c r="AA16" s="43">
        <v>0.0833</v>
      </c>
      <c r="AB16" s="43">
        <v>0.0833</v>
      </c>
      <c r="AC16" s="44">
        <f t="shared" ref="AC16:AD16" si="8">W16+Y16+AA16</f>
        <v>0.2499</v>
      </c>
      <c r="AD16" s="44">
        <f t="shared" si="8"/>
        <v>0.2499</v>
      </c>
      <c r="AE16" s="368" t="s">
        <v>785</v>
      </c>
      <c r="AF16" s="368" t="s">
        <v>778</v>
      </c>
      <c r="AG16" s="43">
        <v>0.0833</v>
      </c>
      <c r="AH16" s="48"/>
      <c r="AI16" s="43">
        <v>0.0833</v>
      </c>
      <c r="AJ16" s="48"/>
      <c r="AK16" s="43">
        <v>0.0833</v>
      </c>
      <c r="AL16" s="51"/>
      <c r="AM16" s="44">
        <f t="shared" ref="AM16:AN16" si="9">AG16+AI16+AK16</f>
        <v>0.2499</v>
      </c>
      <c r="AN16" s="44">
        <f t="shared" si="9"/>
        <v>0</v>
      </c>
      <c r="AO16" s="44"/>
      <c r="AP16" s="44"/>
      <c r="AQ16" s="43">
        <v>0.0833</v>
      </c>
      <c r="AR16" s="48"/>
      <c r="AS16" s="43">
        <v>0.0833</v>
      </c>
      <c r="AT16" s="48"/>
      <c r="AU16" s="43">
        <v>0.0833</v>
      </c>
      <c r="AV16" s="51"/>
      <c r="AW16" s="44">
        <f t="shared" ref="AW16:AX16" si="10">AG16+AI16+AK16</f>
        <v>0.2499</v>
      </c>
      <c r="AX16" s="44">
        <f t="shared" si="10"/>
        <v>0</v>
      </c>
      <c r="AY16" s="44"/>
      <c r="AZ16" s="44"/>
      <c r="BA16" s="52">
        <f t="shared" si="11"/>
        <v>0.9996</v>
      </c>
      <c r="BB16" s="44">
        <f t="shared" si="12"/>
        <v>0.2499</v>
      </c>
      <c r="BC16" s="44">
        <f t="shared" si="13"/>
        <v>0.4998</v>
      </c>
      <c r="BD16" s="49">
        <f t="shared" si="14"/>
        <v>0.4998</v>
      </c>
      <c r="BE16" s="49">
        <f t="shared" si="15"/>
        <v>0.4998</v>
      </c>
      <c r="BF16" s="53">
        <f t="shared" ref="BF16:BI16" si="16">IF(AND(BB16&gt;0,$BA16&gt;0),BB16/$BA16,0)</f>
        <v>0.25</v>
      </c>
      <c r="BG16" s="53">
        <f t="shared" si="16"/>
        <v>0.5</v>
      </c>
      <c r="BH16" s="53">
        <f t="shared" si="16"/>
        <v>0.5</v>
      </c>
      <c r="BI16" s="53">
        <f t="shared" si="16"/>
        <v>0.5</v>
      </c>
      <c r="BJ16" s="53">
        <v>1.0</v>
      </c>
      <c r="BK16" s="53">
        <f t="shared" si="17"/>
        <v>0.5</v>
      </c>
      <c r="BL16" s="53"/>
      <c r="BM16" s="53"/>
      <c r="BN16" s="53">
        <f t="shared" ref="BN16:BQ16" si="18">(IF(AND(BJ16&gt;0,$D16&gt;0),BJ16/$D16,0))</f>
        <v>0</v>
      </c>
      <c r="BO16" s="53">
        <f t="shared" si="18"/>
        <v>0</v>
      </c>
      <c r="BP16" s="53">
        <f t="shared" si="18"/>
        <v>0</v>
      </c>
      <c r="BQ16" s="53">
        <f t="shared" si="18"/>
        <v>0</v>
      </c>
    </row>
    <row r="17" ht="15.75" customHeight="1">
      <c r="A17" s="10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7"/>
      <c r="BC17" s="106" t="s">
        <v>140</v>
      </c>
      <c r="BD17" s="6"/>
      <c r="BE17" s="7"/>
      <c r="BF17" s="110">
        <f t="shared" ref="BF17:BI17" si="19">AVERAGE(BF15:BF16)</f>
        <v>0.25</v>
      </c>
      <c r="BG17" s="110">
        <f t="shared" si="19"/>
        <v>0.5</v>
      </c>
      <c r="BH17" s="110">
        <f t="shared" si="19"/>
        <v>0.5</v>
      </c>
      <c r="BI17" s="110">
        <f t="shared" si="19"/>
        <v>0.5</v>
      </c>
      <c r="BJ17" s="110"/>
      <c r="BK17" s="110"/>
      <c r="BL17" s="110"/>
      <c r="BM17" s="110"/>
      <c r="BN17" s="110">
        <f t="shared" ref="BN17:BQ17" si="20">AVERAGE(BN15:BN16)</f>
        <v>0.5</v>
      </c>
      <c r="BO17" s="110">
        <f t="shared" si="20"/>
        <v>0.25</v>
      </c>
      <c r="BP17" s="110">
        <f t="shared" si="20"/>
        <v>0</v>
      </c>
      <c r="BQ17" s="110">
        <f t="shared" si="20"/>
        <v>0</v>
      </c>
    </row>
    <row r="18" ht="15.75" customHeight="1">
      <c r="A18" s="15"/>
      <c r="B18" s="15"/>
      <c r="C18" s="15"/>
      <c r="D18" s="15"/>
      <c r="E18" s="16"/>
      <c r="F18" s="16"/>
      <c r="G18" s="15"/>
      <c r="H18" s="15"/>
      <c r="I18" s="15"/>
      <c r="J18" s="15"/>
      <c r="K18" s="15"/>
      <c r="L18" s="15"/>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row>
    <row r="19" ht="18.75" customHeight="1">
      <c r="A19" s="111" t="s">
        <v>141</v>
      </c>
      <c r="B19" s="112"/>
      <c r="C19" s="15"/>
      <c r="D19" s="16"/>
      <c r="E19" s="16"/>
      <c r="F19" s="15"/>
      <c r="G19" s="15"/>
      <c r="H19" s="1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row>
    <row r="20" ht="18.75" customHeight="1">
      <c r="A20" s="113" t="s">
        <v>142</v>
      </c>
      <c r="B20" s="112">
        <v>45735.0</v>
      </c>
      <c r="C20" s="15"/>
      <c r="D20" s="16"/>
      <c r="E20" s="16"/>
      <c r="F20" s="114"/>
      <c r="G20" s="114"/>
      <c r="H20" s="114"/>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row>
    <row r="21" ht="18.75" customHeight="1">
      <c r="A21" s="113" t="s">
        <v>142</v>
      </c>
      <c r="B21" s="112">
        <v>45767.0</v>
      </c>
      <c r="C21" s="15"/>
      <c r="D21" s="16"/>
      <c r="E21" s="16"/>
      <c r="F21" s="114"/>
      <c r="G21" s="114"/>
      <c r="H21" s="114"/>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3" t="s">
        <v>142</v>
      </c>
      <c r="B22" s="112"/>
      <c r="C22" s="15"/>
      <c r="D22" s="16"/>
      <c r="E22" s="16"/>
      <c r="F22" s="114"/>
      <c r="G22" s="114"/>
      <c r="H22" s="114"/>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8.7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5.0" customHeight="1">
      <c r="A24" s="15"/>
      <c r="B24" s="15"/>
      <c r="C24" s="15"/>
      <c r="D24" s="15"/>
      <c r="E24" s="16"/>
      <c r="F24" s="16"/>
      <c r="G24" s="15"/>
      <c r="H24" s="15"/>
      <c r="I24" s="15"/>
      <c r="J24" s="15"/>
      <c r="K24" s="15"/>
      <c r="L24" s="15"/>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27.75" customHeight="1">
      <c r="A25" s="115" t="s">
        <v>786</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7"/>
    </row>
    <row r="26" ht="15.0" customHeight="1">
      <c r="A26" s="15"/>
      <c r="B26" s="15"/>
      <c r="C26" s="15"/>
      <c r="D26" s="15"/>
      <c r="E26" s="16"/>
      <c r="F26" s="16"/>
      <c r="G26" s="15"/>
      <c r="H26" s="15"/>
      <c r="I26" s="15"/>
      <c r="J26" s="15"/>
      <c r="K26" s="15"/>
      <c r="L26" s="15"/>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14"/>
      <c r="J27" s="114"/>
      <c r="K27" s="114"/>
      <c r="L27" s="114"/>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15.75" customHeight="1">
      <c r="A28" s="15"/>
      <c r="B28" s="15"/>
      <c r="C28" s="15"/>
      <c r="D28" s="15"/>
      <c r="E28" s="16"/>
      <c r="F28" s="16"/>
      <c r="G28" s="15"/>
      <c r="H28" s="15"/>
      <c r="I28" s="15"/>
      <c r="J28" s="15"/>
      <c r="K28" s="15"/>
      <c r="L28" s="15"/>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row>
    <row r="29" ht="15.75"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75" customHeight="1">
      <c r="A30" s="15"/>
      <c r="B30" s="15"/>
      <c r="C30" s="15"/>
      <c r="D30" s="15"/>
      <c r="E30" s="16"/>
      <c r="F30" s="16"/>
      <c r="G30" s="15"/>
      <c r="H30" s="15"/>
      <c r="I30" s="15"/>
      <c r="J30" s="15"/>
      <c r="K30" s="15"/>
      <c r="L30" s="15"/>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4">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 ref="G27:I27"/>
    <mergeCell ref="A15:A16"/>
    <mergeCell ref="B15:B16"/>
    <mergeCell ref="C15:C16"/>
    <mergeCell ref="D15:D16"/>
    <mergeCell ref="E15:E16"/>
    <mergeCell ref="A17:BB17"/>
    <mergeCell ref="BC17:BE17"/>
    <mergeCell ref="A25:BQ25"/>
    <mergeCell ref="B6:E6"/>
    <mergeCell ref="B7:E7"/>
    <mergeCell ref="B8:E8"/>
    <mergeCell ref="B9:E9"/>
    <mergeCell ref="A11:A14"/>
    <mergeCell ref="B11:B14"/>
    <mergeCell ref="C11:C14"/>
  </mergeCells>
  <conditionalFormatting sqref="BF15:BQ16">
    <cfRule type="cellIs" dxfId="0" priority="1" operator="between">
      <formula>0.7</formula>
      <formula>1</formula>
    </cfRule>
  </conditionalFormatting>
  <conditionalFormatting sqref="BF15:BQ16">
    <cfRule type="cellIs" dxfId="1" priority="2" operator="between">
      <formula>0.51</formula>
      <formula>0.69</formula>
    </cfRule>
  </conditionalFormatting>
  <conditionalFormatting sqref="BF15:BQ16">
    <cfRule type="cellIs" dxfId="2" priority="3" operator="between">
      <formula>0</formula>
      <formula>0.5</formula>
    </cfRule>
  </conditionalFormatting>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40.57"/>
    <col customWidth="1" min="12" max="12" width="53.57"/>
    <col customWidth="1" min="13" max="20" width="15.86"/>
    <col customWidth="1" min="21" max="21" width="118.86"/>
    <col customWidth="1" min="22" max="22" width="83.14"/>
    <col customWidth="1" min="23" max="30" width="15.86"/>
    <col customWidth="1" min="31" max="31" width="137.71"/>
    <col customWidth="1" min="32" max="32" width="94.57"/>
    <col customWidth="1" min="33" max="40" width="15.86"/>
    <col customWidth="1" min="41" max="41" width="45.71"/>
    <col customWidth="1" min="42" max="42" width="49.29"/>
    <col customWidth="1" min="43" max="50" width="15.86"/>
    <col customWidth="1" min="51" max="51" width="44.57"/>
    <col customWidth="1" min="52" max="52" width="29.86"/>
    <col customWidth="1" min="53" max="53" width="24.57"/>
    <col customWidth="1" min="54" max="57" width="17.71"/>
    <col customWidth="1" min="58" max="64" width="12.29"/>
    <col customWidth="1" min="65" max="65" width="11.57"/>
    <col customWidth="1" min="66" max="66" width="18.0"/>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787</v>
      </c>
      <c r="BJ1" s="6"/>
      <c r="BK1" s="6"/>
      <c r="BL1" s="6"/>
      <c r="BM1" s="6"/>
      <c r="BN1" s="6"/>
      <c r="BO1" s="6"/>
      <c r="BP1" s="6"/>
      <c r="BQ1" s="7"/>
    </row>
    <row r="2" ht="20.25" customHeight="1">
      <c r="A2" s="8"/>
      <c r="B2" s="9"/>
      <c r="BH2" s="10"/>
      <c r="BI2" s="5" t="s">
        <v>788</v>
      </c>
      <c r="BJ2" s="6"/>
      <c r="BK2" s="6"/>
      <c r="BL2" s="6"/>
      <c r="BM2" s="6"/>
      <c r="BN2" s="6"/>
      <c r="BO2" s="6"/>
      <c r="BP2" s="6"/>
      <c r="BQ2" s="7"/>
    </row>
    <row r="3" ht="20.25" customHeight="1">
      <c r="A3" s="8"/>
      <c r="B3" s="9"/>
      <c r="BH3" s="10"/>
      <c r="BI3" s="5" t="s">
        <v>789</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790</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791</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102.75" customHeight="1">
      <c r="A7" s="19" t="s">
        <v>7</v>
      </c>
      <c r="B7" s="22" t="s">
        <v>792</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793</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794</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173</v>
      </c>
      <c r="BG11" s="6"/>
      <c r="BH11" s="6"/>
      <c r="BI11" s="7"/>
      <c r="BJ11" s="28" t="s">
        <v>28</v>
      </c>
      <c r="BK11" s="6"/>
      <c r="BL11" s="6"/>
      <c r="BM11" s="7"/>
      <c r="BN11" s="29" t="s">
        <v>152</v>
      </c>
      <c r="BO11" s="6"/>
      <c r="BP11" s="6"/>
      <c r="BQ11" s="7"/>
    </row>
    <row r="12" ht="29.25" customHeight="1">
      <c r="A12" s="8"/>
      <c r="B12" s="8"/>
      <c r="C12" s="8"/>
      <c r="D12" s="8"/>
      <c r="E12" s="8"/>
      <c r="F12" s="8"/>
      <c r="G12" s="8"/>
      <c r="H12" s="8"/>
      <c r="I12" s="8"/>
      <c r="J12" s="8"/>
      <c r="K12" s="8"/>
      <c r="L12" s="8"/>
      <c r="M12" s="25" t="s">
        <v>30</v>
      </c>
      <c r="N12" s="6"/>
      <c r="O12" s="6"/>
      <c r="P12" s="6"/>
      <c r="Q12" s="6"/>
      <c r="R12" s="6"/>
      <c r="S12" s="6"/>
      <c r="T12" s="6"/>
      <c r="U12" s="6"/>
      <c r="V12" s="7"/>
      <c r="W12" s="25" t="s">
        <v>31</v>
      </c>
      <c r="X12" s="6"/>
      <c r="Y12" s="6"/>
      <c r="Z12" s="6"/>
      <c r="AA12" s="6"/>
      <c r="AB12" s="6"/>
      <c r="AC12" s="6"/>
      <c r="AD12" s="7"/>
      <c r="AE12" s="33"/>
      <c r="AF12" s="33"/>
      <c r="AG12" s="25" t="s">
        <v>32</v>
      </c>
      <c r="AH12" s="6"/>
      <c r="AI12" s="6"/>
      <c r="AJ12" s="6"/>
      <c r="AK12" s="6"/>
      <c r="AL12" s="6"/>
      <c r="AM12" s="6"/>
      <c r="AN12" s="7"/>
      <c r="AO12" s="33"/>
      <c r="AP12" s="33"/>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30.7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25" t="s">
        <v>53</v>
      </c>
      <c r="AR13" s="7"/>
      <c r="AS13" s="25" t="s">
        <v>54</v>
      </c>
      <c r="AT13" s="7"/>
      <c r="AU13" s="25" t="s">
        <v>55</v>
      </c>
      <c r="AV13" s="7"/>
      <c r="AW13" s="25" t="s">
        <v>44</v>
      </c>
      <c r="AX13" s="7"/>
      <c r="AY13" s="33" t="s">
        <v>45</v>
      </c>
      <c r="AZ13" s="33" t="s">
        <v>551</v>
      </c>
      <c r="BA13" s="8"/>
      <c r="BB13" s="8"/>
      <c r="BC13" s="8"/>
      <c r="BD13" s="8"/>
      <c r="BE13" s="8"/>
      <c r="BF13" s="8"/>
      <c r="BG13" s="8"/>
      <c r="BH13" s="8"/>
      <c r="BI13" s="8"/>
      <c r="BJ13" s="8"/>
      <c r="BK13" s="8"/>
      <c r="BL13" s="8"/>
      <c r="BM13" s="8"/>
      <c r="BN13" s="8"/>
      <c r="BO13" s="8"/>
      <c r="BP13" s="8"/>
      <c r="BQ13" s="8"/>
    </row>
    <row r="14" ht="42.7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321.75" customHeight="1">
      <c r="A15" s="37" t="s">
        <v>60</v>
      </c>
      <c r="B15" s="37" t="s">
        <v>395</v>
      </c>
      <c r="C15" s="371" t="s">
        <v>795</v>
      </c>
      <c r="D15" s="117">
        <v>100.0</v>
      </c>
      <c r="E15" s="117">
        <v>59.0</v>
      </c>
      <c r="F15" s="39">
        <v>1.0</v>
      </c>
      <c r="G15" s="36" t="s">
        <v>796</v>
      </c>
      <c r="H15" s="54" t="s">
        <v>797</v>
      </c>
      <c r="I15" s="41" t="s">
        <v>798</v>
      </c>
      <c r="J15" s="41" t="s">
        <v>799</v>
      </c>
      <c r="K15" s="41" t="s">
        <v>800</v>
      </c>
      <c r="L15" s="42" t="s">
        <v>801</v>
      </c>
      <c r="M15" s="372">
        <v>6.0</v>
      </c>
      <c r="N15" s="48">
        <v>6.0</v>
      </c>
      <c r="O15" s="48">
        <v>7.0</v>
      </c>
      <c r="P15" s="48">
        <v>7.0</v>
      </c>
      <c r="Q15" s="48">
        <v>5.0</v>
      </c>
      <c r="R15" s="48">
        <v>5.0</v>
      </c>
      <c r="S15" s="49">
        <f t="shared" ref="S15:S32" si="6">M15+O15+Q15</f>
        <v>18</v>
      </c>
      <c r="T15" s="49">
        <f>R15+P15+N15</f>
        <v>18</v>
      </c>
      <c r="U15" s="373" t="s">
        <v>802</v>
      </c>
      <c r="V15" s="373" t="s">
        <v>803</v>
      </c>
      <c r="W15" s="48">
        <v>4.0</v>
      </c>
      <c r="X15" s="48">
        <v>4.0</v>
      </c>
      <c r="Y15" s="48">
        <v>4.0</v>
      </c>
      <c r="Z15" s="133">
        <v>4.0</v>
      </c>
      <c r="AA15" s="48">
        <v>4.0</v>
      </c>
      <c r="AB15" s="133">
        <v>4.0</v>
      </c>
      <c r="AC15" s="49">
        <f t="shared" ref="AC15:AD15" si="1">W15+Y15+AA15</f>
        <v>12</v>
      </c>
      <c r="AD15" s="49">
        <f t="shared" si="1"/>
        <v>12</v>
      </c>
      <c r="AE15" s="374" t="s">
        <v>804</v>
      </c>
      <c r="AF15" s="374" t="s">
        <v>805</v>
      </c>
      <c r="AG15" s="51">
        <v>4.0</v>
      </c>
      <c r="AH15" s="51"/>
      <c r="AI15" s="51">
        <v>5.0</v>
      </c>
      <c r="AJ15" s="51"/>
      <c r="AK15" s="51">
        <v>4.0</v>
      </c>
      <c r="AL15" s="51"/>
      <c r="AM15" s="49">
        <f t="shared" ref="AM15:AN15" si="2">AG15+AI15+AK15</f>
        <v>13</v>
      </c>
      <c r="AN15" s="49">
        <f t="shared" si="2"/>
        <v>0</v>
      </c>
      <c r="AO15" s="49"/>
      <c r="AP15" s="49"/>
      <c r="AQ15" s="51">
        <v>5.0</v>
      </c>
      <c r="AR15" s="51"/>
      <c r="AS15" s="51">
        <v>5.0</v>
      </c>
      <c r="AT15" s="51"/>
      <c r="AU15" s="51">
        <v>5.0</v>
      </c>
      <c r="AV15" s="51"/>
      <c r="AW15" s="49">
        <f t="shared" ref="AW15:AX15" si="3">AQ15+AS15+AU15</f>
        <v>15</v>
      </c>
      <c r="AX15" s="49">
        <f t="shared" si="3"/>
        <v>0</v>
      </c>
      <c r="AY15" s="49"/>
      <c r="AZ15" s="49"/>
      <c r="BA15" s="135">
        <f t="shared" ref="BA15:BA32" si="10">S15+AC15+AM15+AW15</f>
        <v>58</v>
      </c>
      <c r="BB15" s="49">
        <f t="shared" ref="BB15:BB17" si="11">S15</f>
        <v>18</v>
      </c>
      <c r="BC15" s="49">
        <f>AD15+BB15</f>
        <v>30</v>
      </c>
      <c r="BD15" s="49">
        <f>AN15+BC15</f>
        <v>30</v>
      </c>
      <c r="BE15" s="49">
        <f>AX15+BD15</f>
        <v>30</v>
      </c>
      <c r="BF15" s="53">
        <f t="shared" ref="BF15:BI15" si="4">IF(AND(BB15&gt;0,$BA15&gt;0),BB15/$BA15,0)</f>
        <v>0.3103448276</v>
      </c>
      <c r="BG15" s="53">
        <f t="shared" si="4"/>
        <v>0.5172413793</v>
      </c>
      <c r="BH15" s="53">
        <f t="shared" si="4"/>
        <v>0.5172413793</v>
      </c>
      <c r="BI15" s="53">
        <f t="shared" si="4"/>
        <v>0.5172413793</v>
      </c>
      <c r="BJ15" s="53">
        <v>1.0</v>
      </c>
      <c r="BK15" s="53">
        <f t="shared" ref="BK15:BK17" si="13">BI15</f>
        <v>0.5172413793</v>
      </c>
      <c r="BL15" s="53"/>
      <c r="BM15" s="53"/>
      <c r="BN15" s="138">
        <f t="shared" ref="BN15:BQ15" si="5">(IF(AND(BJ15&gt;0,$D15&gt;0),BJ15/$D15*100,0))</f>
        <v>1</v>
      </c>
      <c r="BO15" s="138">
        <f t="shared" si="5"/>
        <v>0.5172413793</v>
      </c>
      <c r="BP15" s="138">
        <f t="shared" si="5"/>
        <v>0</v>
      </c>
      <c r="BQ15" s="138">
        <f t="shared" si="5"/>
        <v>0</v>
      </c>
    </row>
    <row r="16" ht="96.75" customHeight="1">
      <c r="A16" s="37" t="s">
        <v>60</v>
      </c>
      <c r="B16" s="37" t="s">
        <v>395</v>
      </c>
      <c r="C16" s="371" t="s">
        <v>806</v>
      </c>
      <c r="D16" s="117">
        <v>100.0</v>
      </c>
      <c r="E16" s="117">
        <v>5.0</v>
      </c>
      <c r="F16" s="39">
        <v>1.0</v>
      </c>
      <c r="G16" s="36" t="s">
        <v>807</v>
      </c>
      <c r="H16" s="54" t="s">
        <v>808</v>
      </c>
      <c r="I16" s="41" t="s">
        <v>809</v>
      </c>
      <c r="J16" s="41" t="s">
        <v>799</v>
      </c>
      <c r="K16" s="41" t="s">
        <v>800</v>
      </c>
      <c r="L16" s="42" t="s">
        <v>801</v>
      </c>
      <c r="M16" s="375">
        <v>0.0</v>
      </c>
      <c r="N16" s="48">
        <v>0.0</v>
      </c>
      <c r="O16" s="48">
        <v>1.0</v>
      </c>
      <c r="P16" s="48">
        <v>1.0</v>
      </c>
      <c r="Q16" s="48">
        <v>0.0</v>
      </c>
      <c r="R16" s="48">
        <v>0.0</v>
      </c>
      <c r="S16" s="49">
        <f t="shared" si="6"/>
        <v>1</v>
      </c>
      <c r="T16" s="49">
        <f t="shared" ref="T16:T32" si="15">N16+P16+R16</f>
        <v>1</v>
      </c>
      <c r="U16" s="373" t="s">
        <v>810</v>
      </c>
      <c r="V16" s="373" t="s">
        <v>811</v>
      </c>
      <c r="W16" s="48">
        <v>0.0</v>
      </c>
      <c r="X16" s="48">
        <v>0.0</v>
      </c>
      <c r="Y16" s="48">
        <v>1.0</v>
      </c>
      <c r="Z16" s="133">
        <v>2.0</v>
      </c>
      <c r="AA16" s="133">
        <v>0.0</v>
      </c>
      <c r="AB16" s="133">
        <v>0.0</v>
      </c>
      <c r="AC16" s="49">
        <f t="shared" ref="AC16:AD16" si="7">W16+Y16+AA16</f>
        <v>1</v>
      </c>
      <c r="AD16" s="49">
        <f t="shared" si="7"/>
        <v>2</v>
      </c>
      <c r="AE16" s="376" t="s">
        <v>812</v>
      </c>
      <c r="AF16" s="374" t="s">
        <v>813</v>
      </c>
      <c r="AG16" s="377">
        <v>0.0</v>
      </c>
      <c r="AH16" s="51"/>
      <c r="AI16" s="51">
        <v>1.0</v>
      </c>
      <c r="AJ16" s="51"/>
      <c r="AK16" s="377">
        <v>0.0</v>
      </c>
      <c r="AL16" s="51"/>
      <c r="AM16" s="49">
        <f t="shared" ref="AM16:AN16" si="8">AG16+AI16+AK16</f>
        <v>1</v>
      </c>
      <c r="AN16" s="49">
        <f t="shared" si="8"/>
        <v>0</v>
      </c>
      <c r="AO16" s="49"/>
      <c r="AP16" s="49"/>
      <c r="AQ16" s="51">
        <v>1.0</v>
      </c>
      <c r="AR16" s="51"/>
      <c r="AS16" s="51"/>
      <c r="AT16" s="51"/>
      <c r="AU16" s="51">
        <v>1.0</v>
      </c>
      <c r="AV16" s="51"/>
      <c r="AW16" s="49">
        <f t="shared" ref="AW16:AX16" si="9">AQ16+AS16+AU16</f>
        <v>2</v>
      </c>
      <c r="AX16" s="49">
        <f t="shared" si="9"/>
        <v>0</v>
      </c>
      <c r="AY16" s="49"/>
      <c r="AZ16" s="49"/>
      <c r="BA16" s="135">
        <f t="shared" si="10"/>
        <v>5</v>
      </c>
      <c r="BB16" s="49">
        <f t="shared" si="11"/>
        <v>1</v>
      </c>
      <c r="BC16" s="49">
        <f t="shared" ref="BC16:BC32" si="19">+T16+AD16</f>
        <v>3</v>
      </c>
      <c r="BD16" s="49">
        <f t="shared" ref="BD16:BD32" si="20">+T16+AD16+AN16</f>
        <v>3</v>
      </c>
      <c r="BE16" s="49">
        <f t="shared" ref="BE16:BE32" si="21">+T16+AD16+AN16+AX16</f>
        <v>3</v>
      </c>
      <c r="BF16" s="53">
        <f t="shared" ref="BF16:BI16" si="12">IF(AND(BB16&gt;0,$BA16&gt;0),BB16/$BA16,0)</f>
        <v>0.2</v>
      </c>
      <c r="BG16" s="53">
        <f t="shared" si="12"/>
        <v>0.6</v>
      </c>
      <c r="BH16" s="53">
        <f t="shared" si="12"/>
        <v>0.6</v>
      </c>
      <c r="BI16" s="53">
        <f t="shared" si="12"/>
        <v>0.6</v>
      </c>
      <c r="BJ16" s="53">
        <v>1.0</v>
      </c>
      <c r="BK16" s="53">
        <f t="shared" si="13"/>
        <v>0.6</v>
      </c>
      <c r="BL16" s="53"/>
      <c r="BM16" s="53"/>
      <c r="BN16" s="138">
        <f t="shared" ref="BN16:BQ16" si="14">(IF(AND(BJ16&gt;0,$D16&gt;0),BJ16/$D16*100,0))</f>
        <v>1</v>
      </c>
      <c r="BO16" s="138">
        <f t="shared" si="14"/>
        <v>0.6</v>
      </c>
      <c r="BP16" s="138">
        <f t="shared" si="14"/>
        <v>0</v>
      </c>
      <c r="BQ16" s="138">
        <f t="shared" si="14"/>
        <v>0</v>
      </c>
    </row>
    <row r="17" ht="108.0" customHeight="1">
      <c r="A17" s="37" t="s">
        <v>60</v>
      </c>
      <c r="B17" s="37" t="s">
        <v>395</v>
      </c>
      <c r="C17" s="378" t="s">
        <v>814</v>
      </c>
      <c r="D17" s="117">
        <v>100.0</v>
      </c>
      <c r="E17" s="379">
        <v>3.0</v>
      </c>
      <c r="F17" s="118">
        <v>4.0</v>
      </c>
      <c r="G17" s="36" t="s">
        <v>815</v>
      </c>
      <c r="H17" s="54" t="s">
        <v>816</v>
      </c>
      <c r="I17" s="380" t="s">
        <v>817</v>
      </c>
      <c r="J17" s="41" t="s">
        <v>799</v>
      </c>
      <c r="K17" s="41" t="s">
        <v>818</v>
      </c>
      <c r="L17" s="42" t="s">
        <v>801</v>
      </c>
      <c r="M17" s="48">
        <v>1.0</v>
      </c>
      <c r="N17" s="48">
        <v>1.0</v>
      </c>
      <c r="O17" s="48">
        <v>0.0</v>
      </c>
      <c r="P17" s="48">
        <v>0.0</v>
      </c>
      <c r="Q17" s="48">
        <v>0.0</v>
      </c>
      <c r="R17" s="48">
        <v>0.0</v>
      </c>
      <c r="S17" s="49">
        <f t="shared" si="6"/>
        <v>1</v>
      </c>
      <c r="T17" s="49">
        <f t="shared" si="15"/>
        <v>1</v>
      </c>
      <c r="U17" s="373" t="s">
        <v>819</v>
      </c>
      <c r="V17" s="373" t="s">
        <v>778</v>
      </c>
      <c r="W17" s="48">
        <v>0.0</v>
      </c>
      <c r="X17" s="48">
        <v>0.0</v>
      </c>
      <c r="Y17" s="48">
        <v>0.0</v>
      </c>
      <c r="Z17" s="48">
        <v>0.0</v>
      </c>
      <c r="AA17" s="48">
        <v>1.0</v>
      </c>
      <c r="AB17" s="133">
        <v>1.0</v>
      </c>
      <c r="AC17" s="49">
        <f t="shared" ref="AC17:AD17" si="16">W17+Y17+AA17</f>
        <v>1</v>
      </c>
      <c r="AD17" s="49">
        <f t="shared" si="16"/>
        <v>1</v>
      </c>
      <c r="AE17" s="376" t="s">
        <v>820</v>
      </c>
      <c r="AF17" s="374" t="s">
        <v>813</v>
      </c>
      <c r="AG17" s="377">
        <v>0.0</v>
      </c>
      <c r="AH17" s="377">
        <v>0.0</v>
      </c>
      <c r="AI17" s="377">
        <v>0.0</v>
      </c>
      <c r="AJ17" s="377">
        <v>0.0</v>
      </c>
      <c r="AK17" s="377">
        <v>0.0</v>
      </c>
      <c r="AL17" s="377">
        <v>0.0</v>
      </c>
      <c r="AM17" s="49">
        <f t="shared" ref="AM17:AN17" si="17">AG17+AI17+AK17</f>
        <v>0</v>
      </c>
      <c r="AN17" s="49">
        <f t="shared" si="17"/>
        <v>0</v>
      </c>
      <c r="AO17" s="49"/>
      <c r="AP17" s="49"/>
      <c r="AQ17" s="377">
        <v>0.0</v>
      </c>
      <c r="AR17" s="51"/>
      <c r="AS17" s="51"/>
      <c r="AT17" s="51"/>
      <c r="AU17" s="377">
        <v>1.0</v>
      </c>
      <c r="AV17" s="51"/>
      <c r="AW17" s="49">
        <f t="shared" ref="AW17:AX17" si="18">AQ17+AS17+AU17</f>
        <v>1</v>
      </c>
      <c r="AX17" s="49">
        <f t="shared" si="18"/>
        <v>0</v>
      </c>
      <c r="AY17" s="49"/>
      <c r="AZ17" s="49"/>
      <c r="BA17" s="135">
        <f t="shared" si="10"/>
        <v>3</v>
      </c>
      <c r="BB17" s="49">
        <f t="shared" si="11"/>
        <v>1</v>
      </c>
      <c r="BC17" s="49">
        <f t="shared" si="19"/>
        <v>2</v>
      </c>
      <c r="BD17" s="49">
        <f t="shared" si="20"/>
        <v>2</v>
      </c>
      <c r="BE17" s="49">
        <f t="shared" si="21"/>
        <v>2</v>
      </c>
      <c r="BF17" s="53">
        <f t="shared" ref="BF17:BI17" si="22">IF(AND(BB17&gt;0,$BA17&gt;0),BB17/$BA17,0)</f>
        <v>0.3333333333</v>
      </c>
      <c r="BG17" s="53">
        <f t="shared" si="22"/>
        <v>0.6666666667</v>
      </c>
      <c r="BH17" s="53">
        <f t="shared" si="22"/>
        <v>0.6666666667</v>
      </c>
      <c r="BI17" s="53">
        <f t="shared" si="22"/>
        <v>0.6666666667</v>
      </c>
      <c r="BJ17" s="53">
        <v>1.0</v>
      </c>
      <c r="BK17" s="53">
        <f t="shared" si="13"/>
        <v>0.6666666667</v>
      </c>
      <c r="BL17" s="53"/>
      <c r="BM17" s="53"/>
      <c r="BN17" s="138">
        <f t="shared" ref="BN17:BQ17" si="23">(IF(AND(BJ17&gt;0,$D17&gt;0),BJ17/$D17*100,0))</f>
        <v>1</v>
      </c>
      <c r="BO17" s="138">
        <f t="shared" si="23"/>
        <v>0.6666666667</v>
      </c>
      <c r="BP17" s="138">
        <f t="shared" si="23"/>
        <v>0</v>
      </c>
      <c r="BQ17" s="138">
        <f t="shared" si="23"/>
        <v>0</v>
      </c>
    </row>
    <row r="18" ht="26.25" hidden="1" customHeight="1">
      <c r="A18" s="37" t="s">
        <v>262</v>
      </c>
      <c r="B18" s="37"/>
      <c r="C18" s="37"/>
      <c r="D18" s="117"/>
      <c r="E18" s="117"/>
      <c r="F18" s="118"/>
      <c r="G18" s="36"/>
      <c r="H18" s="54"/>
      <c r="I18" s="41"/>
      <c r="J18" s="41"/>
      <c r="K18" s="41"/>
      <c r="L18" s="42" t="s">
        <v>262</v>
      </c>
      <c r="M18" s="48"/>
      <c r="N18" s="48"/>
      <c r="O18" s="48"/>
      <c r="P18" s="48"/>
      <c r="Q18" s="48"/>
      <c r="R18" s="48"/>
      <c r="S18" s="49">
        <f t="shared" si="6"/>
        <v>0</v>
      </c>
      <c r="T18" s="49">
        <f t="shared" si="15"/>
        <v>0</v>
      </c>
      <c r="U18" s="49"/>
      <c r="V18" s="49"/>
      <c r="W18" s="48"/>
      <c r="X18" s="48"/>
      <c r="Y18" s="48"/>
      <c r="Z18" s="48"/>
      <c r="AA18" s="48"/>
      <c r="AB18" s="48"/>
      <c r="AC18" s="49">
        <f t="shared" ref="AC18:AD18" si="24">W18+Y18+AA18</f>
        <v>0</v>
      </c>
      <c r="AD18" s="49">
        <f t="shared" si="24"/>
        <v>0</v>
      </c>
      <c r="AE18" s="49"/>
      <c r="AF18" s="49"/>
      <c r="AG18" s="51"/>
      <c r="AH18" s="51"/>
      <c r="AI18" s="51"/>
      <c r="AJ18" s="51"/>
      <c r="AK18" s="51"/>
      <c r="AL18" s="51"/>
      <c r="AM18" s="49">
        <f t="shared" ref="AM18:AN18" si="25">AG18+AI18+AK18</f>
        <v>0</v>
      </c>
      <c r="AN18" s="49">
        <f t="shared" si="25"/>
        <v>0</v>
      </c>
      <c r="AO18" s="49"/>
      <c r="AP18" s="49"/>
      <c r="AQ18" s="51"/>
      <c r="AR18" s="51"/>
      <c r="AS18" s="51"/>
      <c r="AT18" s="51"/>
      <c r="AU18" s="51"/>
      <c r="AV18" s="51"/>
      <c r="AW18" s="49">
        <f t="shared" ref="AW18:AX18" si="26">AQ18+AS18+AU18</f>
        <v>0</v>
      </c>
      <c r="AX18" s="49">
        <f t="shared" si="26"/>
        <v>0</v>
      </c>
      <c r="AY18" s="49"/>
      <c r="AZ18" s="49"/>
      <c r="BA18" s="135">
        <f t="shared" si="10"/>
        <v>0</v>
      </c>
      <c r="BB18" s="49">
        <f t="shared" ref="BB18:BB32" si="32">+T18</f>
        <v>0</v>
      </c>
      <c r="BC18" s="49">
        <f t="shared" si="19"/>
        <v>0</v>
      </c>
      <c r="BD18" s="49">
        <f t="shared" si="20"/>
        <v>0</v>
      </c>
      <c r="BE18" s="49">
        <f t="shared" si="21"/>
        <v>0</v>
      </c>
      <c r="BF18" s="53">
        <f t="shared" ref="BF18:BI18" si="27">IF(AND(BB18&gt;0,$BA18&gt;0),BB18/$BA18,0)</f>
        <v>0</v>
      </c>
      <c r="BG18" s="53">
        <f t="shared" si="27"/>
        <v>0</v>
      </c>
      <c r="BH18" s="53">
        <f t="shared" si="27"/>
        <v>0</v>
      </c>
      <c r="BI18" s="53">
        <f t="shared" si="27"/>
        <v>0</v>
      </c>
      <c r="BJ18" s="53"/>
      <c r="BK18" s="53"/>
      <c r="BL18" s="53"/>
      <c r="BM18" s="53"/>
      <c r="BN18" s="53">
        <f t="shared" ref="BN18:BQ18" si="28">(IF(AND(BB18&gt;0,$D18&gt;0),BB18/$D18,0))</f>
        <v>0</v>
      </c>
      <c r="BO18" s="53">
        <f t="shared" si="28"/>
        <v>0</v>
      </c>
      <c r="BP18" s="53">
        <f t="shared" si="28"/>
        <v>0</v>
      </c>
      <c r="BQ18" s="53">
        <f t="shared" si="28"/>
        <v>0</v>
      </c>
    </row>
    <row r="19" ht="26.25" hidden="1" customHeight="1">
      <c r="A19" s="37" t="s">
        <v>262</v>
      </c>
      <c r="B19" s="37"/>
      <c r="C19" s="37"/>
      <c r="D19" s="117"/>
      <c r="E19" s="117"/>
      <c r="F19" s="118"/>
      <c r="G19" s="36"/>
      <c r="H19" s="54"/>
      <c r="I19" s="41"/>
      <c r="J19" s="41"/>
      <c r="K19" s="41"/>
      <c r="L19" s="42" t="s">
        <v>262</v>
      </c>
      <c r="M19" s="48"/>
      <c r="N19" s="48"/>
      <c r="O19" s="48"/>
      <c r="P19" s="48"/>
      <c r="Q19" s="48"/>
      <c r="R19" s="48"/>
      <c r="S19" s="49">
        <f t="shared" si="6"/>
        <v>0</v>
      </c>
      <c r="T19" s="49">
        <f t="shared" si="15"/>
        <v>0</v>
      </c>
      <c r="U19" s="49"/>
      <c r="V19" s="49"/>
      <c r="W19" s="48"/>
      <c r="X19" s="48"/>
      <c r="Y19" s="48"/>
      <c r="Z19" s="48"/>
      <c r="AA19" s="48"/>
      <c r="AB19" s="48"/>
      <c r="AC19" s="49">
        <f t="shared" ref="AC19:AD19" si="29">W19+Y19+AA19</f>
        <v>0</v>
      </c>
      <c r="AD19" s="49">
        <f t="shared" si="29"/>
        <v>0</v>
      </c>
      <c r="AE19" s="49"/>
      <c r="AF19" s="49"/>
      <c r="AG19" s="51"/>
      <c r="AH19" s="51"/>
      <c r="AI19" s="51"/>
      <c r="AJ19" s="51"/>
      <c r="AK19" s="51"/>
      <c r="AL19" s="51"/>
      <c r="AM19" s="49">
        <f t="shared" ref="AM19:AN19" si="30">AG19+AI19+AK19</f>
        <v>0</v>
      </c>
      <c r="AN19" s="49">
        <f t="shared" si="30"/>
        <v>0</v>
      </c>
      <c r="AO19" s="49"/>
      <c r="AP19" s="49"/>
      <c r="AQ19" s="51"/>
      <c r="AR19" s="51"/>
      <c r="AS19" s="51"/>
      <c r="AT19" s="51"/>
      <c r="AU19" s="51"/>
      <c r="AV19" s="51"/>
      <c r="AW19" s="49">
        <f t="shared" ref="AW19:AX19" si="31">AQ19+AS19+AU19</f>
        <v>0</v>
      </c>
      <c r="AX19" s="49">
        <f t="shared" si="31"/>
        <v>0</v>
      </c>
      <c r="AY19" s="49"/>
      <c r="AZ19" s="49"/>
      <c r="BA19" s="135">
        <f t="shared" si="10"/>
        <v>0</v>
      </c>
      <c r="BB19" s="49">
        <f t="shared" si="32"/>
        <v>0</v>
      </c>
      <c r="BC19" s="49">
        <f t="shared" si="19"/>
        <v>0</v>
      </c>
      <c r="BD19" s="49">
        <f t="shared" si="20"/>
        <v>0</v>
      </c>
      <c r="BE19" s="49">
        <f t="shared" si="21"/>
        <v>0</v>
      </c>
      <c r="BF19" s="53">
        <f t="shared" ref="BF19:BI19" si="33">IF(AND(BB19&gt;0,$BA19&gt;0),BB19/$BA19,0)</f>
        <v>0</v>
      </c>
      <c r="BG19" s="53">
        <f t="shared" si="33"/>
        <v>0</v>
      </c>
      <c r="BH19" s="53">
        <f t="shared" si="33"/>
        <v>0</v>
      </c>
      <c r="BI19" s="53">
        <f t="shared" si="33"/>
        <v>0</v>
      </c>
      <c r="BJ19" s="53"/>
      <c r="BK19" s="53"/>
      <c r="BL19" s="53"/>
      <c r="BM19" s="53"/>
      <c r="BN19" s="53">
        <f t="shared" ref="BN19:BQ19" si="34">(IF(AND(BB19&gt;0,$D19&gt;0),BB19/$D19,0))</f>
        <v>0</v>
      </c>
      <c r="BO19" s="53">
        <f t="shared" si="34"/>
        <v>0</v>
      </c>
      <c r="BP19" s="53">
        <f t="shared" si="34"/>
        <v>0</v>
      </c>
      <c r="BQ19" s="53">
        <f t="shared" si="34"/>
        <v>0</v>
      </c>
    </row>
    <row r="20" ht="26.25" hidden="1" customHeight="1">
      <c r="A20" s="37" t="s">
        <v>262</v>
      </c>
      <c r="B20" s="37"/>
      <c r="C20" s="37"/>
      <c r="D20" s="117"/>
      <c r="E20" s="117"/>
      <c r="F20" s="118"/>
      <c r="G20" s="36"/>
      <c r="H20" s="54"/>
      <c r="I20" s="41"/>
      <c r="J20" s="41"/>
      <c r="K20" s="41"/>
      <c r="L20" s="42" t="s">
        <v>262</v>
      </c>
      <c r="M20" s="48"/>
      <c r="N20" s="48"/>
      <c r="O20" s="48"/>
      <c r="P20" s="48"/>
      <c r="Q20" s="48"/>
      <c r="R20" s="48"/>
      <c r="S20" s="49">
        <f t="shared" si="6"/>
        <v>0</v>
      </c>
      <c r="T20" s="49">
        <f t="shared" si="15"/>
        <v>0</v>
      </c>
      <c r="U20" s="49"/>
      <c r="V20" s="49"/>
      <c r="W20" s="48"/>
      <c r="X20" s="48"/>
      <c r="Y20" s="48"/>
      <c r="Z20" s="48"/>
      <c r="AA20" s="48"/>
      <c r="AB20" s="48"/>
      <c r="AC20" s="49">
        <f t="shared" ref="AC20:AD20" si="35">W20+Y20+AA20</f>
        <v>0</v>
      </c>
      <c r="AD20" s="49">
        <f t="shared" si="35"/>
        <v>0</v>
      </c>
      <c r="AE20" s="49"/>
      <c r="AF20" s="49"/>
      <c r="AG20" s="51"/>
      <c r="AH20" s="51"/>
      <c r="AI20" s="51"/>
      <c r="AJ20" s="51"/>
      <c r="AK20" s="51"/>
      <c r="AL20" s="51"/>
      <c r="AM20" s="49">
        <f t="shared" ref="AM20:AN20" si="36">AG20+AI20+AK20</f>
        <v>0</v>
      </c>
      <c r="AN20" s="49">
        <f t="shared" si="36"/>
        <v>0</v>
      </c>
      <c r="AO20" s="49"/>
      <c r="AP20" s="49"/>
      <c r="AQ20" s="51"/>
      <c r="AR20" s="51"/>
      <c r="AS20" s="51"/>
      <c r="AT20" s="51"/>
      <c r="AU20" s="51"/>
      <c r="AV20" s="51"/>
      <c r="AW20" s="49">
        <f t="shared" ref="AW20:AX20" si="37">AQ20+AS20+AU20</f>
        <v>0</v>
      </c>
      <c r="AX20" s="49">
        <f t="shared" si="37"/>
        <v>0</v>
      </c>
      <c r="AY20" s="49"/>
      <c r="AZ20" s="49"/>
      <c r="BA20" s="135">
        <f t="shared" si="10"/>
        <v>0</v>
      </c>
      <c r="BB20" s="49">
        <f t="shared" si="32"/>
        <v>0</v>
      </c>
      <c r="BC20" s="49">
        <f t="shared" si="19"/>
        <v>0</v>
      </c>
      <c r="BD20" s="49">
        <f t="shared" si="20"/>
        <v>0</v>
      </c>
      <c r="BE20" s="49">
        <f t="shared" si="21"/>
        <v>0</v>
      </c>
      <c r="BF20" s="53">
        <f t="shared" ref="BF20:BI20" si="38">IF(AND(BB20&gt;0,$BA20&gt;0),BB20/$BA20,0)</f>
        <v>0</v>
      </c>
      <c r="BG20" s="53">
        <f t="shared" si="38"/>
        <v>0</v>
      </c>
      <c r="BH20" s="53">
        <f t="shared" si="38"/>
        <v>0</v>
      </c>
      <c r="BI20" s="53">
        <f t="shared" si="38"/>
        <v>0</v>
      </c>
      <c r="BJ20" s="53"/>
      <c r="BK20" s="53"/>
      <c r="BL20" s="53"/>
      <c r="BM20" s="53"/>
      <c r="BN20" s="53">
        <f t="shared" ref="BN20:BQ20" si="39">(IF(AND(BB20&gt;0,$D20&gt;0),BB20/$D20,0))</f>
        <v>0</v>
      </c>
      <c r="BO20" s="53">
        <f t="shared" si="39"/>
        <v>0</v>
      </c>
      <c r="BP20" s="53">
        <f t="shared" si="39"/>
        <v>0</v>
      </c>
      <c r="BQ20" s="53">
        <f t="shared" si="39"/>
        <v>0</v>
      </c>
    </row>
    <row r="21" ht="26.25" hidden="1" customHeight="1">
      <c r="A21" s="37" t="s">
        <v>262</v>
      </c>
      <c r="B21" s="37"/>
      <c r="C21" s="37"/>
      <c r="D21" s="117"/>
      <c r="E21" s="117"/>
      <c r="F21" s="118"/>
      <c r="G21" s="36"/>
      <c r="H21" s="54"/>
      <c r="I21" s="41"/>
      <c r="J21" s="41"/>
      <c r="K21" s="41"/>
      <c r="L21" s="42" t="s">
        <v>262</v>
      </c>
      <c r="M21" s="48"/>
      <c r="N21" s="48"/>
      <c r="O21" s="48"/>
      <c r="P21" s="48"/>
      <c r="Q21" s="48"/>
      <c r="R21" s="48"/>
      <c r="S21" s="49">
        <f t="shared" si="6"/>
        <v>0</v>
      </c>
      <c r="T21" s="49">
        <f t="shared" si="15"/>
        <v>0</v>
      </c>
      <c r="U21" s="49"/>
      <c r="V21" s="49"/>
      <c r="W21" s="48"/>
      <c r="X21" s="48"/>
      <c r="Y21" s="48"/>
      <c r="Z21" s="48"/>
      <c r="AA21" s="48"/>
      <c r="AB21" s="48"/>
      <c r="AC21" s="49">
        <f t="shared" ref="AC21:AD21" si="40">W21+Y21+AA21</f>
        <v>0</v>
      </c>
      <c r="AD21" s="49">
        <f t="shared" si="40"/>
        <v>0</v>
      </c>
      <c r="AE21" s="49"/>
      <c r="AF21" s="49"/>
      <c r="AG21" s="51"/>
      <c r="AH21" s="51"/>
      <c r="AI21" s="51"/>
      <c r="AJ21" s="51"/>
      <c r="AK21" s="51"/>
      <c r="AL21" s="51"/>
      <c r="AM21" s="49">
        <f t="shared" ref="AM21:AN21" si="41">AG21+AI21+AK21</f>
        <v>0</v>
      </c>
      <c r="AN21" s="49">
        <f t="shared" si="41"/>
        <v>0</v>
      </c>
      <c r="AO21" s="49"/>
      <c r="AP21" s="49"/>
      <c r="AQ21" s="51"/>
      <c r="AR21" s="51"/>
      <c r="AS21" s="51"/>
      <c r="AT21" s="51"/>
      <c r="AU21" s="51"/>
      <c r="AV21" s="51"/>
      <c r="AW21" s="49">
        <f t="shared" ref="AW21:AX21" si="42">AQ21+AS21+AU21</f>
        <v>0</v>
      </c>
      <c r="AX21" s="49">
        <f t="shared" si="42"/>
        <v>0</v>
      </c>
      <c r="AY21" s="49"/>
      <c r="AZ21" s="49"/>
      <c r="BA21" s="135">
        <f t="shared" si="10"/>
        <v>0</v>
      </c>
      <c r="BB21" s="49">
        <f t="shared" si="32"/>
        <v>0</v>
      </c>
      <c r="BC21" s="49">
        <f t="shared" si="19"/>
        <v>0</v>
      </c>
      <c r="BD21" s="49">
        <f t="shared" si="20"/>
        <v>0</v>
      </c>
      <c r="BE21" s="49">
        <f t="shared" si="21"/>
        <v>0</v>
      </c>
      <c r="BF21" s="53">
        <f t="shared" ref="BF21:BI21" si="43">IF(AND(BB21&gt;0,$BA21&gt;0),BB21/$BA21,0)</f>
        <v>0</v>
      </c>
      <c r="BG21" s="53">
        <f t="shared" si="43"/>
        <v>0</v>
      </c>
      <c r="BH21" s="53">
        <f t="shared" si="43"/>
        <v>0</v>
      </c>
      <c r="BI21" s="53">
        <f t="shared" si="43"/>
        <v>0</v>
      </c>
      <c r="BJ21" s="53"/>
      <c r="BK21" s="53"/>
      <c r="BL21" s="53"/>
      <c r="BM21" s="53"/>
      <c r="BN21" s="53">
        <f t="shared" ref="BN21:BQ21" si="44">(IF(AND(BB21&gt;0,$D21&gt;0),BB21/$D21,0))</f>
        <v>0</v>
      </c>
      <c r="BO21" s="53">
        <f t="shared" si="44"/>
        <v>0</v>
      </c>
      <c r="BP21" s="53">
        <f t="shared" si="44"/>
        <v>0</v>
      </c>
      <c r="BQ21" s="53">
        <f t="shared" si="44"/>
        <v>0</v>
      </c>
    </row>
    <row r="22" ht="26.25" hidden="1" customHeight="1">
      <c r="A22" s="37" t="s">
        <v>262</v>
      </c>
      <c r="B22" s="37"/>
      <c r="C22" s="37"/>
      <c r="D22" s="117"/>
      <c r="E22" s="117"/>
      <c r="F22" s="118"/>
      <c r="G22" s="36"/>
      <c r="H22" s="54"/>
      <c r="I22" s="41"/>
      <c r="J22" s="41"/>
      <c r="K22" s="41"/>
      <c r="L22" s="42" t="s">
        <v>262</v>
      </c>
      <c r="M22" s="48"/>
      <c r="N22" s="48"/>
      <c r="O22" s="48"/>
      <c r="P22" s="48"/>
      <c r="Q22" s="48"/>
      <c r="R22" s="48"/>
      <c r="S22" s="49">
        <f t="shared" si="6"/>
        <v>0</v>
      </c>
      <c r="T22" s="49">
        <f t="shared" si="15"/>
        <v>0</v>
      </c>
      <c r="U22" s="49"/>
      <c r="V22" s="49"/>
      <c r="W22" s="48"/>
      <c r="X22" s="48"/>
      <c r="Y22" s="48"/>
      <c r="Z22" s="48"/>
      <c r="AA22" s="48"/>
      <c r="AB22" s="48"/>
      <c r="AC22" s="49">
        <f t="shared" ref="AC22:AD22" si="45">W22+Y22+AA22</f>
        <v>0</v>
      </c>
      <c r="AD22" s="49">
        <f t="shared" si="45"/>
        <v>0</v>
      </c>
      <c r="AE22" s="49"/>
      <c r="AF22" s="49"/>
      <c r="AG22" s="51"/>
      <c r="AH22" s="51"/>
      <c r="AI22" s="51"/>
      <c r="AJ22" s="51"/>
      <c r="AK22" s="51"/>
      <c r="AL22" s="51"/>
      <c r="AM22" s="49">
        <f t="shared" ref="AM22:AN22" si="46">AG22+AI22+AK22</f>
        <v>0</v>
      </c>
      <c r="AN22" s="49">
        <f t="shared" si="46"/>
        <v>0</v>
      </c>
      <c r="AO22" s="49"/>
      <c r="AP22" s="49"/>
      <c r="AQ22" s="51"/>
      <c r="AR22" s="51"/>
      <c r="AS22" s="51"/>
      <c r="AT22" s="51"/>
      <c r="AU22" s="51"/>
      <c r="AV22" s="51"/>
      <c r="AW22" s="49">
        <f t="shared" ref="AW22:AX22" si="47">AQ22+AS22+AU22</f>
        <v>0</v>
      </c>
      <c r="AX22" s="49">
        <f t="shared" si="47"/>
        <v>0</v>
      </c>
      <c r="AY22" s="49"/>
      <c r="AZ22" s="49"/>
      <c r="BA22" s="135">
        <f t="shared" si="10"/>
        <v>0</v>
      </c>
      <c r="BB22" s="49">
        <f t="shared" si="32"/>
        <v>0</v>
      </c>
      <c r="BC22" s="49">
        <f t="shared" si="19"/>
        <v>0</v>
      </c>
      <c r="BD22" s="49">
        <f t="shared" si="20"/>
        <v>0</v>
      </c>
      <c r="BE22" s="49">
        <f t="shared" si="21"/>
        <v>0</v>
      </c>
      <c r="BF22" s="53">
        <f t="shared" ref="BF22:BI22" si="48">IF(AND(BB22&gt;0,$BA22&gt;0),BB22/$BA22,0)</f>
        <v>0</v>
      </c>
      <c r="BG22" s="53">
        <f t="shared" si="48"/>
        <v>0</v>
      </c>
      <c r="BH22" s="53">
        <f t="shared" si="48"/>
        <v>0</v>
      </c>
      <c r="BI22" s="53">
        <f t="shared" si="48"/>
        <v>0</v>
      </c>
      <c r="BJ22" s="53"/>
      <c r="BK22" s="53"/>
      <c r="BL22" s="53"/>
      <c r="BM22" s="53"/>
      <c r="BN22" s="53">
        <f t="shared" ref="BN22:BQ22" si="49">(IF(AND(BB22&gt;0,$D22&gt;0),BB22/$D22,0))</f>
        <v>0</v>
      </c>
      <c r="BO22" s="53">
        <f t="shared" si="49"/>
        <v>0</v>
      </c>
      <c r="BP22" s="53">
        <f t="shared" si="49"/>
        <v>0</v>
      </c>
      <c r="BQ22" s="53">
        <f t="shared" si="49"/>
        <v>0</v>
      </c>
    </row>
    <row r="23" ht="26.25" hidden="1" customHeight="1">
      <c r="A23" s="37" t="s">
        <v>262</v>
      </c>
      <c r="B23" s="37"/>
      <c r="C23" s="37"/>
      <c r="D23" s="117"/>
      <c r="E23" s="117"/>
      <c r="F23" s="118"/>
      <c r="G23" s="36"/>
      <c r="H23" s="54"/>
      <c r="I23" s="41"/>
      <c r="J23" s="41"/>
      <c r="K23" s="41"/>
      <c r="L23" s="42" t="s">
        <v>262</v>
      </c>
      <c r="M23" s="48"/>
      <c r="N23" s="48"/>
      <c r="O23" s="48"/>
      <c r="P23" s="48"/>
      <c r="Q23" s="48"/>
      <c r="R23" s="48"/>
      <c r="S23" s="49">
        <f t="shared" si="6"/>
        <v>0</v>
      </c>
      <c r="T23" s="49">
        <f t="shared" si="15"/>
        <v>0</v>
      </c>
      <c r="U23" s="49"/>
      <c r="V23" s="49"/>
      <c r="W23" s="48"/>
      <c r="X23" s="48"/>
      <c r="Y23" s="48"/>
      <c r="Z23" s="48"/>
      <c r="AA23" s="48"/>
      <c r="AB23" s="48"/>
      <c r="AC23" s="49">
        <f t="shared" ref="AC23:AD23" si="50">W23+Y23+AA23</f>
        <v>0</v>
      </c>
      <c r="AD23" s="49">
        <f t="shared" si="50"/>
        <v>0</v>
      </c>
      <c r="AE23" s="49"/>
      <c r="AF23" s="49"/>
      <c r="AG23" s="51"/>
      <c r="AH23" s="51"/>
      <c r="AI23" s="51"/>
      <c r="AJ23" s="51"/>
      <c r="AK23" s="51"/>
      <c r="AL23" s="51"/>
      <c r="AM23" s="49">
        <f t="shared" ref="AM23:AN23" si="51">AG23+AI23+AK23</f>
        <v>0</v>
      </c>
      <c r="AN23" s="49">
        <f t="shared" si="51"/>
        <v>0</v>
      </c>
      <c r="AO23" s="49"/>
      <c r="AP23" s="49"/>
      <c r="AQ23" s="51"/>
      <c r="AR23" s="51"/>
      <c r="AS23" s="51"/>
      <c r="AT23" s="51"/>
      <c r="AU23" s="51"/>
      <c r="AV23" s="51"/>
      <c r="AW23" s="49">
        <f t="shared" ref="AW23:AX23" si="52">AQ23+AS23+AU23</f>
        <v>0</v>
      </c>
      <c r="AX23" s="49">
        <f t="shared" si="52"/>
        <v>0</v>
      </c>
      <c r="AY23" s="49"/>
      <c r="AZ23" s="49"/>
      <c r="BA23" s="135">
        <f t="shared" si="10"/>
        <v>0</v>
      </c>
      <c r="BB23" s="49">
        <f t="shared" si="32"/>
        <v>0</v>
      </c>
      <c r="BC23" s="49">
        <f t="shared" si="19"/>
        <v>0</v>
      </c>
      <c r="BD23" s="49">
        <f t="shared" si="20"/>
        <v>0</v>
      </c>
      <c r="BE23" s="49">
        <f t="shared" si="21"/>
        <v>0</v>
      </c>
      <c r="BF23" s="53">
        <f t="shared" ref="BF23:BI23" si="53">IF(AND(BB23&gt;0,$BA23&gt;0),BB23/$BA23,0)</f>
        <v>0</v>
      </c>
      <c r="BG23" s="53">
        <f t="shared" si="53"/>
        <v>0</v>
      </c>
      <c r="BH23" s="53">
        <f t="shared" si="53"/>
        <v>0</v>
      </c>
      <c r="BI23" s="53">
        <f t="shared" si="53"/>
        <v>0</v>
      </c>
      <c r="BJ23" s="53"/>
      <c r="BK23" s="53"/>
      <c r="BL23" s="53"/>
      <c r="BM23" s="53"/>
      <c r="BN23" s="53">
        <f t="shared" ref="BN23:BQ23" si="54">(IF(AND(BB23&gt;0,$D23&gt;0),BB23/$D23,0))</f>
        <v>0</v>
      </c>
      <c r="BO23" s="53">
        <f t="shared" si="54"/>
        <v>0</v>
      </c>
      <c r="BP23" s="53">
        <f t="shared" si="54"/>
        <v>0</v>
      </c>
      <c r="BQ23" s="53">
        <f t="shared" si="54"/>
        <v>0</v>
      </c>
    </row>
    <row r="24" ht="26.25" hidden="1" customHeight="1">
      <c r="A24" s="37" t="s">
        <v>262</v>
      </c>
      <c r="B24" s="37"/>
      <c r="C24" s="37"/>
      <c r="D24" s="117"/>
      <c r="E24" s="117"/>
      <c r="F24" s="118"/>
      <c r="G24" s="36"/>
      <c r="H24" s="54"/>
      <c r="I24" s="41"/>
      <c r="J24" s="41"/>
      <c r="K24" s="41"/>
      <c r="L24" s="42" t="s">
        <v>262</v>
      </c>
      <c r="M24" s="48"/>
      <c r="N24" s="48"/>
      <c r="O24" s="48"/>
      <c r="P24" s="48"/>
      <c r="Q24" s="48"/>
      <c r="R24" s="48"/>
      <c r="S24" s="49">
        <f t="shared" si="6"/>
        <v>0</v>
      </c>
      <c r="T24" s="49">
        <f t="shared" si="15"/>
        <v>0</v>
      </c>
      <c r="U24" s="49"/>
      <c r="V24" s="49"/>
      <c r="W24" s="48"/>
      <c r="X24" s="48"/>
      <c r="Y24" s="48"/>
      <c r="Z24" s="48"/>
      <c r="AA24" s="48"/>
      <c r="AB24" s="48"/>
      <c r="AC24" s="49">
        <f t="shared" ref="AC24:AD24" si="55">W24+Y24+AA24</f>
        <v>0</v>
      </c>
      <c r="AD24" s="49">
        <f t="shared" si="55"/>
        <v>0</v>
      </c>
      <c r="AE24" s="49"/>
      <c r="AF24" s="49"/>
      <c r="AG24" s="51"/>
      <c r="AH24" s="51"/>
      <c r="AI24" s="51"/>
      <c r="AJ24" s="51"/>
      <c r="AK24" s="51"/>
      <c r="AL24" s="51"/>
      <c r="AM24" s="49">
        <f t="shared" ref="AM24:AN24" si="56">AG24+AI24+AK24</f>
        <v>0</v>
      </c>
      <c r="AN24" s="49">
        <f t="shared" si="56"/>
        <v>0</v>
      </c>
      <c r="AO24" s="49"/>
      <c r="AP24" s="49"/>
      <c r="AQ24" s="51"/>
      <c r="AR24" s="51"/>
      <c r="AS24" s="51"/>
      <c r="AT24" s="51"/>
      <c r="AU24" s="51"/>
      <c r="AV24" s="51"/>
      <c r="AW24" s="49">
        <f t="shared" ref="AW24:AX24" si="57">AQ24+AS24+AU24</f>
        <v>0</v>
      </c>
      <c r="AX24" s="49">
        <f t="shared" si="57"/>
        <v>0</v>
      </c>
      <c r="AY24" s="49"/>
      <c r="AZ24" s="49"/>
      <c r="BA24" s="135">
        <f t="shared" si="10"/>
        <v>0</v>
      </c>
      <c r="BB24" s="49">
        <f t="shared" si="32"/>
        <v>0</v>
      </c>
      <c r="BC24" s="49">
        <f t="shared" si="19"/>
        <v>0</v>
      </c>
      <c r="BD24" s="49">
        <f t="shared" si="20"/>
        <v>0</v>
      </c>
      <c r="BE24" s="49">
        <f t="shared" si="21"/>
        <v>0</v>
      </c>
      <c r="BF24" s="53">
        <f t="shared" ref="BF24:BI24" si="58">IF(AND(BB24&gt;0,$BA24&gt;0),BB24/$BA24,0)</f>
        <v>0</v>
      </c>
      <c r="BG24" s="53">
        <f t="shared" si="58"/>
        <v>0</v>
      </c>
      <c r="BH24" s="53">
        <f t="shared" si="58"/>
        <v>0</v>
      </c>
      <c r="BI24" s="53">
        <f t="shared" si="58"/>
        <v>0</v>
      </c>
      <c r="BJ24" s="53"/>
      <c r="BK24" s="53"/>
      <c r="BL24" s="53"/>
      <c r="BM24" s="53"/>
      <c r="BN24" s="53">
        <f t="shared" ref="BN24:BQ24" si="59">(IF(AND(BB24&gt;0,$D24&gt;0),BB24/$D24,0))</f>
        <v>0</v>
      </c>
      <c r="BO24" s="53">
        <f t="shared" si="59"/>
        <v>0</v>
      </c>
      <c r="BP24" s="53">
        <f t="shared" si="59"/>
        <v>0</v>
      </c>
      <c r="BQ24" s="53">
        <f t="shared" si="59"/>
        <v>0</v>
      </c>
    </row>
    <row r="25" ht="26.25" hidden="1" customHeight="1">
      <c r="A25" s="37" t="s">
        <v>262</v>
      </c>
      <c r="B25" s="37"/>
      <c r="C25" s="37"/>
      <c r="D25" s="117"/>
      <c r="E25" s="117"/>
      <c r="F25" s="118"/>
      <c r="G25" s="36"/>
      <c r="H25" s="54"/>
      <c r="I25" s="41"/>
      <c r="J25" s="41"/>
      <c r="K25" s="41"/>
      <c r="L25" s="42" t="s">
        <v>262</v>
      </c>
      <c r="M25" s="48"/>
      <c r="N25" s="48"/>
      <c r="O25" s="48"/>
      <c r="P25" s="48"/>
      <c r="Q25" s="48"/>
      <c r="R25" s="48"/>
      <c r="S25" s="49">
        <f t="shared" si="6"/>
        <v>0</v>
      </c>
      <c r="T25" s="49">
        <f t="shared" si="15"/>
        <v>0</v>
      </c>
      <c r="U25" s="49"/>
      <c r="V25" s="49"/>
      <c r="W25" s="48"/>
      <c r="X25" s="48"/>
      <c r="Y25" s="48"/>
      <c r="Z25" s="48"/>
      <c r="AA25" s="48"/>
      <c r="AB25" s="48"/>
      <c r="AC25" s="49">
        <f t="shared" ref="AC25:AD25" si="60">W25+Y25+AA25</f>
        <v>0</v>
      </c>
      <c r="AD25" s="49">
        <f t="shared" si="60"/>
        <v>0</v>
      </c>
      <c r="AE25" s="49"/>
      <c r="AF25" s="49"/>
      <c r="AG25" s="51"/>
      <c r="AH25" s="51"/>
      <c r="AI25" s="51"/>
      <c r="AJ25" s="51"/>
      <c r="AK25" s="51"/>
      <c r="AL25" s="51"/>
      <c r="AM25" s="49">
        <f t="shared" ref="AM25:AN25" si="61">AG25+AI25+AK25</f>
        <v>0</v>
      </c>
      <c r="AN25" s="49">
        <f t="shared" si="61"/>
        <v>0</v>
      </c>
      <c r="AO25" s="49"/>
      <c r="AP25" s="49"/>
      <c r="AQ25" s="51"/>
      <c r="AR25" s="51"/>
      <c r="AS25" s="51"/>
      <c r="AT25" s="51"/>
      <c r="AU25" s="51"/>
      <c r="AV25" s="51"/>
      <c r="AW25" s="49">
        <f t="shared" ref="AW25:AX25" si="62">AQ25+AS25+AU25</f>
        <v>0</v>
      </c>
      <c r="AX25" s="49">
        <f t="shared" si="62"/>
        <v>0</v>
      </c>
      <c r="AY25" s="49"/>
      <c r="AZ25" s="49"/>
      <c r="BA25" s="135">
        <f t="shared" si="10"/>
        <v>0</v>
      </c>
      <c r="BB25" s="49">
        <f t="shared" si="32"/>
        <v>0</v>
      </c>
      <c r="BC25" s="49">
        <f t="shared" si="19"/>
        <v>0</v>
      </c>
      <c r="BD25" s="49">
        <f t="shared" si="20"/>
        <v>0</v>
      </c>
      <c r="BE25" s="49">
        <f t="shared" si="21"/>
        <v>0</v>
      </c>
      <c r="BF25" s="53">
        <f t="shared" ref="BF25:BI25" si="63">IF(AND(BB25&gt;0,$BA25&gt;0),BB25/$BA25,0)</f>
        <v>0</v>
      </c>
      <c r="BG25" s="53">
        <f t="shared" si="63"/>
        <v>0</v>
      </c>
      <c r="BH25" s="53">
        <f t="shared" si="63"/>
        <v>0</v>
      </c>
      <c r="BI25" s="53">
        <f t="shared" si="63"/>
        <v>0</v>
      </c>
      <c r="BJ25" s="53"/>
      <c r="BK25" s="53"/>
      <c r="BL25" s="53"/>
      <c r="BM25" s="53"/>
      <c r="BN25" s="53">
        <f t="shared" ref="BN25:BQ25" si="64">(IF(AND(BB25&gt;0,$D25&gt;0),BB25/$D25,0))</f>
        <v>0</v>
      </c>
      <c r="BO25" s="53">
        <f t="shared" si="64"/>
        <v>0</v>
      </c>
      <c r="BP25" s="53">
        <f t="shared" si="64"/>
        <v>0</v>
      </c>
      <c r="BQ25" s="53">
        <f t="shared" si="64"/>
        <v>0</v>
      </c>
    </row>
    <row r="26" ht="26.25" hidden="1" customHeight="1">
      <c r="A26" s="37" t="s">
        <v>262</v>
      </c>
      <c r="B26" s="37"/>
      <c r="C26" s="37"/>
      <c r="D26" s="117"/>
      <c r="E26" s="117"/>
      <c r="F26" s="118"/>
      <c r="G26" s="36"/>
      <c r="H26" s="54"/>
      <c r="I26" s="41"/>
      <c r="J26" s="41"/>
      <c r="K26" s="41"/>
      <c r="L26" s="42" t="s">
        <v>262</v>
      </c>
      <c r="M26" s="48"/>
      <c r="N26" s="48"/>
      <c r="O26" s="48"/>
      <c r="P26" s="48"/>
      <c r="Q26" s="48"/>
      <c r="R26" s="48"/>
      <c r="S26" s="49">
        <f t="shared" si="6"/>
        <v>0</v>
      </c>
      <c r="T26" s="49">
        <f t="shared" si="15"/>
        <v>0</v>
      </c>
      <c r="U26" s="49"/>
      <c r="V26" s="49"/>
      <c r="W26" s="48"/>
      <c r="X26" s="48"/>
      <c r="Y26" s="48"/>
      <c r="Z26" s="48"/>
      <c r="AA26" s="48"/>
      <c r="AB26" s="48"/>
      <c r="AC26" s="49">
        <f t="shared" ref="AC26:AD26" si="65">W26+Y26+AA26</f>
        <v>0</v>
      </c>
      <c r="AD26" s="49">
        <f t="shared" si="65"/>
        <v>0</v>
      </c>
      <c r="AE26" s="49"/>
      <c r="AF26" s="49"/>
      <c r="AG26" s="51"/>
      <c r="AH26" s="51"/>
      <c r="AI26" s="51"/>
      <c r="AJ26" s="51"/>
      <c r="AK26" s="51"/>
      <c r="AL26" s="51"/>
      <c r="AM26" s="49">
        <f t="shared" ref="AM26:AN26" si="66">AG26+AI26+AK26</f>
        <v>0</v>
      </c>
      <c r="AN26" s="49">
        <f t="shared" si="66"/>
        <v>0</v>
      </c>
      <c r="AO26" s="49"/>
      <c r="AP26" s="49"/>
      <c r="AQ26" s="51"/>
      <c r="AR26" s="51"/>
      <c r="AS26" s="51"/>
      <c r="AT26" s="51"/>
      <c r="AU26" s="51"/>
      <c r="AV26" s="51"/>
      <c r="AW26" s="49">
        <f t="shared" ref="AW26:AX26" si="67">AQ26+AS26+AU26</f>
        <v>0</v>
      </c>
      <c r="AX26" s="49">
        <f t="shared" si="67"/>
        <v>0</v>
      </c>
      <c r="AY26" s="49"/>
      <c r="AZ26" s="49"/>
      <c r="BA26" s="135">
        <f t="shared" si="10"/>
        <v>0</v>
      </c>
      <c r="BB26" s="49">
        <f t="shared" si="32"/>
        <v>0</v>
      </c>
      <c r="BC26" s="49">
        <f t="shared" si="19"/>
        <v>0</v>
      </c>
      <c r="BD26" s="49">
        <f t="shared" si="20"/>
        <v>0</v>
      </c>
      <c r="BE26" s="49">
        <f t="shared" si="21"/>
        <v>0</v>
      </c>
      <c r="BF26" s="53">
        <f t="shared" ref="BF26:BI26" si="68">IF(AND(BB26&gt;0,$BA26&gt;0),BB26/$BA26,0)</f>
        <v>0</v>
      </c>
      <c r="BG26" s="53">
        <f t="shared" si="68"/>
        <v>0</v>
      </c>
      <c r="BH26" s="53">
        <f t="shared" si="68"/>
        <v>0</v>
      </c>
      <c r="BI26" s="53">
        <f t="shared" si="68"/>
        <v>0</v>
      </c>
      <c r="BJ26" s="53"/>
      <c r="BK26" s="53"/>
      <c r="BL26" s="53"/>
      <c r="BM26" s="53"/>
      <c r="BN26" s="53">
        <f t="shared" ref="BN26:BQ26" si="69">(IF(AND(BB26&gt;0,$D26&gt;0),BB26/$D26,0))</f>
        <v>0</v>
      </c>
      <c r="BO26" s="53">
        <f t="shared" si="69"/>
        <v>0</v>
      </c>
      <c r="BP26" s="53">
        <f t="shared" si="69"/>
        <v>0</v>
      </c>
      <c r="BQ26" s="53">
        <f t="shared" si="69"/>
        <v>0</v>
      </c>
    </row>
    <row r="27" ht="26.25" hidden="1" customHeight="1">
      <c r="A27" s="37" t="s">
        <v>262</v>
      </c>
      <c r="B27" s="37"/>
      <c r="C27" s="37"/>
      <c r="D27" s="117"/>
      <c r="E27" s="117"/>
      <c r="F27" s="118"/>
      <c r="G27" s="36"/>
      <c r="H27" s="54"/>
      <c r="I27" s="41"/>
      <c r="J27" s="41"/>
      <c r="K27" s="41"/>
      <c r="L27" s="42" t="s">
        <v>262</v>
      </c>
      <c r="M27" s="48"/>
      <c r="N27" s="48"/>
      <c r="O27" s="48"/>
      <c r="P27" s="48"/>
      <c r="Q27" s="48"/>
      <c r="R27" s="48"/>
      <c r="S27" s="49">
        <f t="shared" si="6"/>
        <v>0</v>
      </c>
      <c r="T27" s="49">
        <f t="shared" si="15"/>
        <v>0</v>
      </c>
      <c r="U27" s="49"/>
      <c r="V27" s="49"/>
      <c r="W27" s="48"/>
      <c r="X27" s="48"/>
      <c r="Y27" s="48"/>
      <c r="Z27" s="48"/>
      <c r="AA27" s="48"/>
      <c r="AB27" s="48"/>
      <c r="AC27" s="49">
        <f t="shared" ref="AC27:AD27" si="70">W27+Y27+AA27</f>
        <v>0</v>
      </c>
      <c r="AD27" s="49">
        <f t="shared" si="70"/>
        <v>0</v>
      </c>
      <c r="AE27" s="49"/>
      <c r="AF27" s="49"/>
      <c r="AG27" s="51"/>
      <c r="AH27" s="51"/>
      <c r="AI27" s="51"/>
      <c r="AJ27" s="51"/>
      <c r="AK27" s="51"/>
      <c r="AL27" s="51"/>
      <c r="AM27" s="49">
        <f t="shared" ref="AM27:AN27" si="71">AG27+AI27+AK27</f>
        <v>0</v>
      </c>
      <c r="AN27" s="49">
        <f t="shared" si="71"/>
        <v>0</v>
      </c>
      <c r="AO27" s="49"/>
      <c r="AP27" s="49"/>
      <c r="AQ27" s="51"/>
      <c r="AR27" s="51"/>
      <c r="AS27" s="51"/>
      <c r="AT27" s="51"/>
      <c r="AU27" s="51"/>
      <c r="AV27" s="51"/>
      <c r="AW27" s="49">
        <f t="shared" ref="AW27:AX27" si="72">AQ27+AS27+AU27</f>
        <v>0</v>
      </c>
      <c r="AX27" s="49">
        <f t="shared" si="72"/>
        <v>0</v>
      </c>
      <c r="AY27" s="49"/>
      <c r="AZ27" s="49"/>
      <c r="BA27" s="135">
        <f t="shared" si="10"/>
        <v>0</v>
      </c>
      <c r="BB27" s="49">
        <f t="shared" si="32"/>
        <v>0</v>
      </c>
      <c r="BC27" s="49">
        <f t="shared" si="19"/>
        <v>0</v>
      </c>
      <c r="BD27" s="49">
        <f t="shared" si="20"/>
        <v>0</v>
      </c>
      <c r="BE27" s="49">
        <f t="shared" si="21"/>
        <v>0</v>
      </c>
      <c r="BF27" s="53">
        <f t="shared" ref="BF27:BI27" si="73">IF(AND(BB27&gt;0,$BA27&gt;0),BB27/$BA27,0)</f>
        <v>0</v>
      </c>
      <c r="BG27" s="53">
        <f t="shared" si="73"/>
        <v>0</v>
      </c>
      <c r="BH27" s="53">
        <f t="shared" si="73"/>
        <v>0</v>
      </c>
      <c r="BI27" s="53">
        <f t="shared" si="73"/>
        <v>0</v>
      </c>
      <c r="BJ27" s="53"/>
      <c r="BK27" s="53"/>
      <c r="BL27" s="53"/>
      <c r="BM27" s="53"/>
      <c r="BN27" s="53">
        <f t="shared" ref="BN27:BQ27" si="74">(IF(AND(BB27&gt;0,$D27&gt;0),BB27/$D27,0))</f>
        <v>0</v>
      </c>
      <c r="BO27" s="53">
        <f t="shared" si="74"/>
        <v>0</v>
      </c>
      <c r="BP27" s="53">
        <f t="shared" si="74"/>
        <v>0</v>
      </c>
      <c r="BQ27" s="53">
        <f t="shared" si="74"/>
        <v>0</v>
      </c>
    </row>
    <row r="28" ht="26.25" hidden="1" customHeight="1">
      <c r="A28" s="37" t="s">
        <v>262</v>
      </c>
      <c r="B28" s="37"/>
      <c r="C28" s="37"/>
      <c r="D28" s="117"/>
      <c r="E28" s="117"/>
      <c r="F28" s="118"/>
      <c r="G28" s="36"/>
      <c r="H28" s="54"/>
      <c r="I28" s="41"/>
      <c r="J28" s="41"/>
      <c r="K28" s="41"/>
      <c r="L28" s="42" t="s">
        <v>262</v>
      </c>
      <c r="M28" s="48"/>
      <c r="N28" s="48"/>
      <c r="O28" s="48"/>
      <c r="P28" s="48"/>
      <c r="Q28" s="48"/>
      <c r="R28" s="48"/>
      <c r="S28" s="49">
        <f t="shared" si="6"/>
        <v>0</v>
      </c>
      <c r="T28" s="49">
        <f t="shared" si="15"/>
        <v>0</v>
      </c>
      <c r="U28" s="49"/>
      <c r="V28" s="49"/>
      <c r="W28" s="48"/>
      <c r="X28" s="48"/>
      <c r="Y28" s="48"/>
      <c r="Z28" s="48"/>
      <c r="AA28" s="48"/>
      <c r="AB28" s="48"/>
      <c r="AC28" s="49">
        <f t="shared" ref="AC28:AD28" si="75">W28+Y28+AA28</f>
        <v>0</v>
      </c>
      <c r="AD28" s="49">
        <f t="shared" si="75"/>
        <v>0</v>
      </c>
      <c r="AE28" s="49"/>
      <c r="AF28" s="49"/>
      <c r="AG28" s="51"/>
      <c r="AH28" s="51"/>
      <c r="AI28" s="51"/>
      <c r="AJ28" s="51"/>
      <c r="AK28" s="51"/>
      <c r="AL28" s="51"/>
      <c r="AM28" s="49">
        <f t="shared" ref="AM28:AN28" si="76">AG28+AI28+AK28</f>
        <v>0</v>
      </c>
      <c r="AN28" s="49">
        <f t="shared" si="76"/>
        <v>0</v>
      </c>
      <c r="AO28" s="49"/>
      <c r="AP28" s="49"/>
      <c r="AQ28" s="51"/>
      <c r="AR28" s="51"/>
      <c r="AS28" s="51"/>
      <c r="AT28" s="51"/>
      <c r="AU28" s="51"/>
      <c r="AV28" s="51"/>
      <c r="AW28" s="49">
        <f t="shared" ref="AW28:AX28" si="77">AQ28+AS28+AU28</f>
        <v>0</v>
      </c>
      <c r="AX28" s="49">
        <f t="shared" si="77"/>
        <v>0</v>
      </c>
      <c r="AY28" s="49"/>
      <c r="AZ28" s="49"/>
      <c r="BA28" s="135">
        <f t="shared" si="10"/>
        <v>0</v>
      </c>
      <c r="BB28" s="49">
        <f t="shared" si="32"/>
        <v>0</v>
      </c>
      <c r="BC28" s="49">
        <f t="shared" si="19"/>
        <v>0</v>
      </c>
      <c r="BD28" s="49">
        <f t="shared" si="20"/>
        <v>0</v>
      </c>
      <c r="BE28" s="49">
        <f t="shared" si="21"/>
        <v>0</v>
      </c>
      <c r="BF28" s="53">
        <f t="shared" ref="BF28:BI28" si="78">IF(AND(BB28&gt;0,$BA28&gt;0),BB28/$BA28,0)</f>
        <v>0</v>
      </c>
      <c r="BG28" s="53">
        <f t="shared" si="78"/>
        <v>0</v>
      </c>
      <c r="BH28" s="53">
        <f t="shared" si="78"/>
        <v>0</v>
      </c>
      <c r="BI28" s="53">
        <f t="shared" si="78"/>
        <v>0</v>
      </c>
      <c r="BJ28" s="53"/>
      <c r="BK28" s="53"/>
      <c r="BL28" s="53"/>
      <c r="BM28" s="53"/>
      <c r="BN28" s="53">
        <f t="shared" ref="BN28:BQ28" si="79">(IF(AND(BB28&gt;0,$D28&gt;0),BB28/$D28,0))</f>
        <v>0</v>
      </c>
      <c r="BO28" s="53">
        <f t="shared" si="79"/>
        <v>0</v>
      </c>
      <c r="BP28" s="53">
        <f t="shared" si="79"/>
        <v>0</v>
      </c>
      <c r="BQ28" s="53">
        <f t="shared" si="79"/>
        <v>0</v>
      </c>
    </row>
    <row r="29" ht="26.25" hidden="1" customHeight="1">
      <c r="A29" s="37" t="s">
        <v>262</v>
      </c>
      <c r="B29" s="37"/>
      <c r="C29" s="37"/>
      <c r="D29" s="117"/>
      <c r="E29" s="117"/>
      <c r="F29" s="118"/>
      <c r="G29" s="36"/>
      <c r="H29" s="54"/>
      <c r="I29" s="41"/>
      <c r="J29" s="41"/>
      <c r="K29" s="41"/>
      <c r="L29" s="42" t="s">
        <v>262</v>
      </c>
      <c r="M29" s="48"/>
      <c r="N29" s="48"/>
      <c r="O29" s="48"/>
      <c r="P29" s="48"/>
      <c r="Q29" s="48"/>
      <c r="R29" s="48"/>
      <c r="S29" s="49">
        <f t="shared" si="6"/>
        <v>0</v>
      </c>
      <c r="T29" s="49">
        <f t="shared" si="15"/>
        <v>0</v>
      </c>
      <c r="U29" s="49"/>
      <c r="V29" s="49"/>
      <c r="W29" s="48"/>
      <c r="X29" s="48"/>
      <c r="Y29" s="48"/>
      <c r="Z29" s="48"/>
      <c r="AA29" s="48"/>
      <c r="AB29" s="48"/>
      <c r="AC29" s="49">
        <f t="shared" ref="AC29:AD29" si="80">W29+Y29+AA29</f>
        <v>0</v>
      </c>
      <c r="AD29" s="49">
        <f t="shared" si="80"/>
        <v>0</v>
      </c>
      <c r="AE29" s="49"/>
      <c r="AF29" s="49"/>
      <c r="AG29" s="51"/>
      <c r="AH29" s="51"/>
      <c r="AI29" s="51"/>
      <c r="AJ29" s="51"/>
      <c r="AK29" s="51"/>
      <c r="AL29" s="51"/>
      <c r="AM29" s="49">
        <f t="shared" ref="AM29:AN29" si="81">AG29+AI29+AK29</f>
        <v>0</v>
      </c>
      <c r="AN29" s="49">
        <f t="shared" si="81"/>
        <v>0</v>
      </c>
      <c r="AO29" s="49"/>
      <c r="AP29" s="49"/>
      <c r="AQ29" s="51"/>
      <c r="AR29" s="51"/>
      <c r="AS29" s="51"/>
      <c r="AT29" s="51"/>
      <c r="AU29" s="51"/>
      <c r="AV29" s="51"/>
      <c r="AW29" s="49">
        <f t="shared" ref="AW29:AX29" si="82">AQ29+AS29+AU29</f>
        <v>0</v>
      </c>
      <c r="AX29" s="49">
        <f t="shared" si="82"/>
        <v>0</v>
      </c>
      <c r="AY29" s="49"/>
      <c r="AZ29" s="49"/>
      <c r="BA29" s="135">
        <f t="shared" si="10"/>
        <v>0</v>
      </c>
      <c r="BB29" s="49">
        <f t="shared" si="32"/>
        <v>0</v>
      </c>
      <c r="BC29" s="49">
        <f t="shared" si="19"/>
        <v>0</v>
      </c>
      <c r="BD29" s="49">
        <f t="shared" si="20"/>
        <v>0</v>
      </c>
      <c r="BE29" s="49">
        <f t="shared" si="21"/>
        <v>0</v>
      </c>
      <c r="BF29" s="53">
        <f t="shared" ref="BF29:BI29" si="83">IF(AND(BB29&gt;0,$BA29&gt;0),BB29/$BA29,0)</f>
        <v>0</v>
      </c>
      <c r="BG29" s="53">
        <f t="shared" si="83"/>
        <v>0</v>
      </c>
      <c r="BH29" s="53">
        <f t="shared" si="83"/>
        <v>0</v>
      </c>
      <c r="BI29" s="53">
        <f t="shared" si="83"/>
        <v>0</v>
      </c>
      <c r="BJ29" s="53"/>
      <c r="BK29" s="53"/>
      <c r="BL29" s="53"/>
      <c r="BM29" s="53"/>
      <c r="BN29" s="53">
        <f t="shared" ref="BN29:BQ29" si="84">(IF(AND(BB29&gt;0,$D29&gt;0),BB29/$D29,0))</f>
        <v>0</v>
      </c>
      <c r="BO29" s="53">
        <f t="shared" si="84"/>
        <v>0</v>
      </c>
      <c r="BP29" s="53">
        <f t="shared" si="84"/>
        <v>0</v>
      </c>
      <c r="BQ29" s="53">
        <f t="shared" si="84"/>
        <v>0</v>
      </c>
    </row>
    <row r="30" ht="26.25" hidden="1" customHeight="1">
      <c r="A30" s="37" t="s">
        <v>262</v>
      </c>
      <c r="B30" s="37"/>
      <c r="C30" s="37"/>
      <c r="D30" s="117"/>
      <c r="E30" s="117"/>
      <c r="F30" s="118"/>
      <c r="G30" s="36"/>
      <c r="H30" s="54"/>
      <c r="I30" s="41"/>
      <c r="J30" s="41"/>
      <c r="K30" s="41"/>
      <c r="L30" s="42" t="s">
        <v>262</v>
      </c>
      <c r="M30" s="48"/>
      <c r="N30" s="48"/>
      <c r="O30" s="48"/>
      <c r="P30" s="48"/>
      <c r="Q30" s="48"/>
      <c r="R30" s="48"/>
      <c r="S30" s="49">
        <f t="shared" si="6"/>
        <v>0</v>
      </c>
      <c r="T30" s="49">
        <f t="shared" si="15"/>
        <v>0</v>
      </c>
      <c r="U30" s="49"/>
      <c r="V30" s="49"/>
      <c r="W30" s="48"/>
      <c r="X30" s="48"/>
      <c r="Y30" s="48"/>
      <c r="Z30" s="48"/>
      <c r="AA30" s="48"/>
      <c r="AB30" s="48"/>
      <c r="AC30" s="49">
        <f t="shared" ref="AC30:AD30" si="85">W30+Y30+AA30</f>
        <v>0</v>
      </c>
      <c r="AD30" s="49">
        <f t="shared" si="85"/>
        <v>0</v>
      </c>
      <c r="AE30" s="49"/>
      <c r="AF30" s="49"/>
      <c r="AG30" s="51"/>
      <c r="AH30" s="51"/>
      <c r="AI30" s="51"/>
      <c r="AJ30" s="51"/>
      <c r="AK30" s="51"/>
      <c r="AL30" s="51"/>
      <c r="AM30" s="49">
        <f t="shared" ref="AM30:AN30" si="86">AG30+AI30+AK30</f>
        <v>0</v>
      </c>
      <c r="AN30" s="49">
        <f t="shared" si="86"/>
        <v>0</v>
      </c>
      <c r="AO30" s="49"/>
      <c r="AP30" s="49"/>
      <c r="AQ30" s="51"/>
      <c r="AR30" s="51"/>
      <c r="AS30" s="51"/>
      <c r="AT30" s="51"/>
      <c r="AU30" s="51"/>
      <c r="AV30" s="51"/>
      <c r="AW30" s="49">
        <f t="shared" ref="AW30:AX30" si="87">AQ30+AS30+AU30</f>
        <v>0</v>
      </c>
      <c r="AX30" s="49">
        <f t="shared" si="87"/>
        <v>0</v>
      </c>
      <c r="AY30" s="49"/>
      <c r="AZ30" s="49"/>
      <c r="BA30" s="135">
        <f t="shared" si="10"/>
        <v>0</v>
      </c>
      <c r="BB30" s="49">
        <f t="shared" si="32"/>
        <v>0</v>
      </c>
      <c r="BC30" s="49">
        <f t="shared" si="19"/>
        <v>0</v>
      </c>
      <c r="BD30" s="49">
        <f t="shared" si="20"/>
        <v>0</v>
      </c>
      <c r="BE30" s="49">
        <f t="shared" si="21"/>
        <v>0</v>
      </c>
      <c r="BF30" s="53">
        <f t="shared" ref="BF30:BI30" si="88">IF(AND(BB30&gt;0,$BA30&gt;0),BB30/$BA30,0)</f>
        <v>0</v>
      </c>
      <c r="BG30" s="53">
        <f t="shared" si="88"/>
        <v>0</v>
      </c>
      <c r="BH30" s="53">
        <f t="shared" si="88"/>
        <v>0</v>
      </c>
      <c r="BI30" s="53">
        <f t="shared" si="88"/>
        <v>0</v>
      </c>
      <c r="BJ30" s="53"/>
      <c r="BK30" s="53"/>
      <c r="BL30" s="53"/>
      <c r="BM30" s="53"/>
      <c r="BN30" s="53">
        <f t="shared" ref="BN30:BQ30" si="89">(IF(AND(BB30&gt;0,$D30&gt;0),BB30/$D30,0))</f>
        <v>0</v>
      </c>
      <c r="BO30" s="53">
        <f t="shared" si="89"/>
        <v>0</v>
      </c>
      <c r="BP30" s="53">
        <f t="shared" si="89"/>
        <v>0</v>
      </c>
      <c r="BQ30" s="53">
        <f t="shared" si="89"/>
        <v>0</v>
      </c>
    </row>
    <row r="31" ht="26.25" hidden="1" customHeight="1">
      <c r="A31" s="37" t="s">
        <v>262</v>
      </c>
      <c r="B31" s="37"/>
      <c r="C31" s="37"/>
      <c r="D31" s="117"/>
      <c r="E31" s="117"/>
      <c r="F31" s="118"/>
      <c r="G31" s="36"/>
      <c r="H31" s="54"/>
      <c r="I31" s="41"/>
      <c r="J31" s="41"/>
      <c r="K31" s="41"/>
      <c r="L31" s="42" t="s">
        <v>262</v>
      </c>
      <c r="M31" s="48"/>
      <c r="N31" s="48"/>
      <c r="O31" s="48"/>
      <c r="P31" s="48"/>
      <c r="Q31" s="48"/>
      <c r="R31" s="48"/>
      <c r="S31" s="49">
        <f t="shared" si="6"/>
        <v>0</v>
      </c>
      <c r="T31" s="49">
        <f t="shared" si="15"/>
        <v>0</v>
      </c>
      <c r="U31" s="49"/>
      <c r="V31" s="49"/>
      <c r="W31" s="48"/>
      <c r="X31" s="48"/>
      <c r="Y31" s="48"/>
      <c r="Z31" s="48"/>
      <c r="AA31" s="48"/>
      <c r="AB31" s="48"/>
      <c r="AC31" s="49">
        <f t="shared" ref="AC31:AD31" si="90">W31+Y31+AA31</f>
        <v>0</v>
      </c>
      <c r="AD31" s="49">
        <f t="shared" si="90"/>
        <v>0</v>
      </c>
      <c r="AE31" s="49"/>
      <c r="AF31" s="49"/>
      <c r="AG31" s="51"/>
      <c r="AH31" s="51"/>
      <c r="AI31" s="51"/>
      <c r="AJ31" s="51"/>
      <c r="AK31" s="51"/>
      <c r="AL31" s="51"/>
      <c r="AM31" s="49">
        <f t="shared" ref="AM31:AN31" si="91">AG31+AI31+AK31</f>
        <v>0</v>
      </c>
      <c r="AN31" s="49">
        <f t="shared" si="91"/>
        <v>0</v>
      </c>
      <c r="AO31" s="49"/>
      <c r="AP31" s="49"/>
      <c r="AQ31" s="51"/>
      <c r="AR31" s="51"/>
      <c r="AS31" s="51"/>
      <c r="AT31" s="51"/>
      <c r="AU31" s="51"/>
      <c r="AV31" s="51"/>
      <c r="AW31" s="49">
        <f t="shared" ref="AW31:AX31" si="92">AQ31+AS31+AU31</f>
        <v>0</v>
      </c>
      <c r="AX31" s="49">
        <f t="shared" si="92"/>
        <v>0</v>
      </c>
      <c r="AY31" s="49"/>
      <c r="AZ31" s="49"/>
      <c r="BA31" s="135">
        <f t="shared" si="10"/>
        <v>0</v>
      </c>
      <c r="BB31" s="49">
        <f t="shared" si="32"/>
        <v>0</v>
      </c>
      <c r="BC31" s="49">
        <f t="shared" si="19"/>
        <v>0</v>
      </c>
      <c r="BD31" s="49">
        <f t="shared" si="20"/>
        <v>0</v>
      </c>
      <c r="BE31" s="49">
        <f t="shared" si="21"/>
        <v>0</v>
      </c>
      <c r="BF31" s="53">
        <f t="shared" ref="BF31:BI31" si="93">IF(AND(BB31&gt;0,$BA31&gt;0),BB31/$BA31,0)</f>
        <v>0</v>
      </c>
      <c r="BG31" s="53">
        <f t="shared" si="93"/>
        <v>0</v>
      </c>
      <c r="BH31" s="53">
        <f t="shared" si="93"/>
        <v>0</v>
      </c>
      <c r="BI31" s="53">
        <f t="shared" si="93"/>
        <v>0</v>
      </c>
      <c r="BJ31" s="53"/>
      <c r="BK31" s="53"/>
      <c r="BL31" s="53"/>
      <c r="BM31" s="53"/>
      <c r="BN31" s="53">
        <f t="shared" ref="BN31:BQ31" si="94">(IF(AND(BB31&gt;0,$D31&gt;0),BB31/$D31,0))</f>
        <v>0</v>
      </c>
      <c r="BO31" s="53">
        <f t="shared" si="94"/>
        <v>0</v>
      </c>
      <c r="BP31" s="53">
        <f t="shared" si="94"/>
        <v>0</v>
      </c>
      <c r="BQ31" s="53">
        <f t="shared" si="94"/>
        <v>0</v>
      </c>
    </row>
    <row r="32" ht="26.25" hidden="1" customHeight="1">
      <c r="A32" s="37" t="s">
        <v>262</v>
      </c>
      <c r="B32" s="37"/>
      <c r="C32" s="37"/>
      <c r="D32" s="117"/>
      <c r="E32" s="117"/>
      <c r="F32" s="118"/>
      <c r="G32" s="36"/>
      <c r="H32" s="54"/>
      <c r="I32" s="41"/>
      <c r="J32" s="41"/>
      <c r="K32" s="41"/>
      <c r="L32" s="42" t="s">
        <v>262</v>
      </c>
      <c r="M32" s="48"/>
      <c r="N32" s="48"/>
      <c r="O32" s="48"/>
      <c r="P32" s="48"/>
      <c r="Q32" s="48"/>
      <c r="R32" s="48"/>
      <c r="S32" s="49">
        <f t="shared" si="6"/>
        <v>0</v>
      </c>
      <c r="T32" s="49">
        <f t="shared" si="15"/>
        <v>0</v>
      </c>
      <c r="U32" s="49"/>
      <c r="V32" s="49"/>
      <c r="W32" s="48"/>
      <c r="X32" s="48"/>
      <c r="Y32" s="48"/>
      <c r="Z32" s="48"/>
      <c r="AA32" s="48"/>
      <c r="AB32" s="48"/>
      <c r="AC32" s="49">
        <f t="shared" ref="AC32:AD32" si="95">W32+Y32+AA32</f>
        <v>0</v>
      </c>
      <c r="AD32" s="49">
        <f t="shared" si="95"/>
        <v>0</v>
      </c>
      <c r="AE32" s="49"/>
      <c r="AF32" s="49"/>
      <c r="AG32" s="51"/>
      <c r="AH32" s="51"/>
      <c r="AI32" s="51"/>
      <c r="AJ32" s="51"/>
      <c r="AK32" s="51"/>
      <c r="AL32" s="51"/>
      <c r="AM32" s="49">
        <f t="shared" ref="AM32:AN32" si="96">AG32+AI32+AK32</f>
        <v>0</v>
      </c>
      <c r="AN32" s="49">
        <f t="shared" si="96"/>
        <v>0</v>
      </c>
      <c r="AO32" s="49"/>
      <c r="AP32" s="49"/>
      <c r="AQ32" s="51"/>
      <c r="AR32" s="51"/>
      <c r="AS32" s="51"/>
      <c r="AT32" s="51"/>
      <c r="AU32" s="51"/>
      <c r="AV32" s="51"/>
      <c r="AW32" s="49">
        <f t="shared" ref="AW32:AX32" si="97">AQ32+AS32+AU32</f>
        <v>0</v>
      </c>
      <c r="AX32" s="49">
        <f t="shared" si="97"/>
        <v>0</v>
      </c>
      <c r="AY32" s="49"/>
      <c r="AZ32" s="49"/>
      <c r="BA32" s="135">
        <f t="shared" si="10"/>
        <v>0</v>
      </c>
      <c r="BB32" s="49">
        <f t="shared" si="32"/>
        <v>0</v>
      </c>
      <c r="BC32" s="49">
        <f t="shared" si="19"/>
        <v>0</v>
      </c>
      <c r="BD32" s="49">
        <f t="shared" si="20"/>
        <v>0</v>
      </c>
      <c r="BE32" s="49">
        <f t="shared" si="21"/>
        <v>0</v>
      </c>
      <c r="BF32" s="53">
        <f t="shared" ref="BF32:BI32" si="98">IF(AND(BB32&gt;0,$BA32&gt;0),BB32/$BA32,0)</f>
        <v>0</v>
      </c>
      <c r="BG32" s="53">
        <f t="shared" si="98"/>
        <v>0</v>
      </c>
      <c r="BH32" s="53">
        <f t="shared" si="98"/>
        <v>0</v>
      </c>
      <c r="BI32" s="53">
        <f t="shared" si="98"/>
        <v>0</v>
      </c>
      <c r="BJ32" s="53"/>
      <c r="BK32" s="53"/>
      <c r="BL32" s="53"/>
      <c r="BM32" s="53"/>
      <c r="BN32" s="53">
        <f t="shared" ref="BN32:BQ32" si="99">(IF(AND(BB32&gt;0,$D32&gt;0),BB32/$D32,0))</f>
        <v>0</v>
      </c>
      <c r="BO32" s="53">
        <f t="shared" si="99"/>
        <v>0</v>
      </c>
      <c r="BP32" s="53">
        <f t="shared" si="99"/>
        <v>0</v>
      </c>
      <c r="BQ32" s="53">
        <f t="shared" si="99"/>
        <v>0</v>
      </c>
    </row>
    <row r="33" ht="45.75" customHeight="1">
      <c r="A33" s="99"/>
      <c r="B33" s="6"/>
      <c r="C33" s="6"/>
      <c r="D33" s="6"/>
      <c r="E33" s="6"/>
      <c r="F33" s="6"/>
      <c r="G33" s="6"/>
      <c r="H33" s="6"/>
      <c r="I33" s="6"/>
      <c r="J33" s="6"/>
      <c r="K33" s="6"/>
      <c r="L33" s="100"/>
      <c r="M33" s="101"/>
      <c r="N33" s="6"/>
      <c r="O33" s="6"/>
      <c r="P33" s="6"/>
      <c r="Q33" s="6"/>
      <c r="R33" s="6"/>
      <c r="S33" s="100"/>
      <c r="T33" s="102"/>
      <c r="U33" s="103"/>
      <c r="V33" s="100"/>
      <c r="W33" s="101"/>
      <c r="X33" s="6"/>
      <c r="Y33" s="6"/>
      <c r="Z33" s="6"/>
      <c r="AA33" s="6"/>
      <c r="AB33" s="6"/>
      <c r="AC33" s="100"/>
      <c r="AD33" s="102"/>
      <c r="AE33" s="103"/>
      <c r="AF33" s="100"/>
      <c r="AG33" s="101"/>
      <c r="AH33" s="6"/>
      <c r="AI33" s="6"/>
      <c r="AJ33" s="6"/>
      <c r="AK33" s="6"/>
      <c r="AL33" s="6"/>
      <c r="AM33" s="100"/>
      <c r="AN33" s="102"/>
      <c r="AO33" s="101"/>
      <c r="AP33" s="100"/>
      <c r="AQ33" s="101"/>
      <c r="AR33" s="6"/>
      <c r="AS33" s="6"/>
      <c r="AT33" s="6"/>
      <c r="AU33" s="6"/>
      <c r="AV33" s="6"/>
      <c r="AW33" s="100"/>
      <c r="AX33" s="102"/>
      <c r="AY33" s="104"/>
      <c r="AZ33" s="104"/>
      <c r="BA33" s="104"/>
      <c r="BB33" s="105"/>
      <c r="BC33" s="106" t="s">
        <v>140</v>
      </c>
      <c r="BD33" s="6"/>
      <c r="BE33" s="7"/>
      <c r="BF33" s="110">
        <v>0.25</v>
      </c>
      <c r="BG33" s="110">
        <f>AVERAGE(BG15:BG17)</f>
        <v>0.5946360153</v>
      </c>
      <c r="BH33" s="110">
        <f t="shared" ref="BH33:BI33" si="100">AVERAGE(BH15:BH32)</f>
        <v>0.09910600255</v>
      </c>
      <c r="BI33" s="110">
        <f t="shared" si="100"/>
        <v>0.09910600255</v>
      </c>
      <c r="BJ33" s="110"/>
      <c r="BK33" s="110"/>
      <c r="BL33" s="110"/>
      <c r="BM33" s="110"/>
      <c r="BN33" s="110">
        <f t="shared" ref="BN33:BQ33" si="101">AVERAGE(BN15:BN17)</f>
        <v>1</v>
      </c>
      <c r="BO33" s="110">
        <f t="shared" si="101"/>
        <v>0.5946360153</v>
      </c>
      <c r="BP33" s="110">
        <f t="shared" si="101"/>
        <v>0</v>
      </c>
      <c r="BQ33" s="110">
        <f t="shared" si="101"/>
        <v>0</v>
      </c>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8.75" customHeight="1">
      <c r="A35" s="111" t="s">
        <v>141</v>
      </c>
      <c r="B35" s="112"/>
      <c r="C35" s="15"/>
      <c r="D35" s="16"/>
      <c r="E35" s="16"/>
      <c r="F35" s="15"/>
      <c r="G35" s="15"/>
      <c r="H35" s="15"/>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8.75" customHeight="1">
      <c r="A36" s="113" t="s">
        <v>142</v>
      </c>
      <c r="B36" s="112"/>
      <c r="C36" s="15"/>
      <c r="D36" s="16"/>
      <c r="E36" s="16"/>
      <c r="F36" s="114"/>
      <c r="G36" s="114"/>
      <c r="H36" s="114"/>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8.75" customHeight="1">
      <c r="A37" s="113" t="s">
        <v>142</v>
      </c>
      <c r="B37" s="112"/>
      <c r="C37" s="15"/>
      <c r="D37" s="16"/>
      <c r="E37" s="16"/>
      <c r="F37" s="114"/>
      <c r="G37" s="114"/>
      <c r="H37" s="114"/>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8.75" customHeight="1">
      <c r="A38" s="113" t="s">
        <v>142</v>
      </c>
      <c r="B38" s="112"/>
      <c r="C38" s="15"/>
      <c r="D38" s="16"/>
      <c r="E38" s="16"/>
      <c r="F38" s="114"/>
      <c r="G38" s="114"/>
      <c r="H38" s="114"/>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8.75" customHeight="1">
      <c r="A39" s="113" t="s">
        <v>142</v>
      </c>
      <c r="B39" s="112"/>
      <c r="C39" s="15"/>
      <c r="D39" s="16"/>
      <c r="E39" s="16"/>
      <c r="F39" s="114"/>
      <c r="G39" s="114"/>
      <c r="H39" s="114"/>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0"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27.75" customHeight="1">
      <c r="A41" s="115" t="s">
        <v>821</v>
      </c>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7"/>
    </row>
    <row r="42" ht="15.0"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0" customHeight="1">
      <c r="A43" s="15"/>
      <c r="B43" s="15"/>
      <c r="C43" s="15"/>
      <c r="D43" s="15"/>
      <c r="E43" s="16"/>
      <c r="F43" s="16"/>
      <c r="G43" s="114"/>
      <c r="J43" s="114"/>
      <c r="K43" s="114"/>
      <c r="L43" s="114"/>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15"/>
      <c r="B229" s="15"/>
      <c r="C229" s="15"/>
      <c r="D229" s="15"/>
      <c r="E229" s="16"/>
      <c r="F229" s="16"/>
      <c r="G229" s="15"/>
      <c r="H229" s="15"/>
      <c r="I229" s="15"/>
      <c r="J229" s="15"/>
      <c r="K229" s="15"/>
      <c r="L229" s="15"/>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ht="15.75" customHeight="1">
      <c r="A230" s="15"/>
      <c r="B230" s="15"/>
      <c r="C230" s="15"/>
      <c r="D230" s="15"/>
      <c r="E230" s="16"/>
      <c r="F230" s="16"/>
      <c r="G230" s="15"/>
      <c r="H230" s="15"/>
      <c r="I230" s="15"/>
      <c r="J230" s="15"/>
      <c r="K230" s="15"/>
      <c r="L230" s="15"/>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ht="15.75" customHeight="1">
      <c r="A231" s="15"/>
      <c r="B231" s="15"/>
      <c r="C231" s="15"/>
      <c r="D231" s="15"/>
      <c r="E231" s="16"/>
      <c r="F231" s="16"/>
      <c r="G231" s="15"/>
      <c r="H231" s="15"/>
      <c r="I231" s="15"/>
      <c r="J231" s="15"/>
      <c r="K231" s="15"/>
      <c r="L231" s="15"/>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ht="15.75" customHeight="1">
      <c r="A232" s="15"/>
      <c r="B232" s="15"/>
      <c r="C232" s="15"/>
      <c r="D232" s="15"/>
      <c r="E232" s="16"/>
      <c r="F232" s="16"/>
      <c r="G232" s="15"/>
      <c r="H232" s="15"/>
      <c r="I232" s="15"/>
      <c r="J232" s="15"/>
      <c r="K232" s="15"/>
      <c r="L232" s="15"/>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ht="15.75" customHeight="1">
      <c r="A233" s="15"/>
      <c r="B233" s="15"/>
      <c r="C233" s="15"/>
      <c r="D233" s="15"/>
      <c r="E233" s="16"/>
      <c r="F233" s="16"/>
      <c r="G233" s="15"/>
      <c r="H233" s="15"/>
      <c r="I233" s="15"/>
      <c r="J233" s="15"/>
      <c r="K233" s="15"/>
      <c r="L233" s="15"/>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ht="15.75" customHeight="1">
      <c r="A234" s="15"/>
      <c r="B234" s="15"/>
      <c r="C234" s="15"/>
      <c r="D234" s="15"/>
      <c r="E234" s="16"/>
      <c r="F234" s="16"/>
      <c r="G234" s="15"/>
      <c r="H234" s="15"/>
      <c r="I234" s="15"/>
      <c r="J234" s="15"/>
      <c r="K234" s="15"/>
      <c r="L234" s="15"/>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ht="15.75" customHeight="1">
      <c r="A235" s="15"/>
      <c r="B235" s="15"/>
      <c r="C235" s="15"/>
      <c r="D235" s="15"/>
      <c r="E235" s="16"/>
      <c r="F235" s="16"/>
      <c r="G235" s="15"/>
      <c r="H235" s="15"/>
      <c r="I235" s="15"/>
      <c r="J235" s="15"/>
      <c r="K235" s="15"/>
      <c r="L235" s="15"/>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ht="15.75" customHeight="1">
      <c r="A236" s="15"/>
      <c r="B236" s="15"/>
      <c r="C236" s="15"/>
      <c r="D236" s="15"/>
      <c r="E236" s="16"/>
      <c r="F236" s="16"/>
      <c r="G236" s="15"/>
      <c r="H236" s="15"/>
      <c r="I236" s="15"/>
      <c r="J236" s="15"/>
      <c r="K236" s="15"/>
      <c r="L236" s="15"/>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ht="15.75" customHeight="1">
      <c r="A237" s="15"/>
      <c r="B237" s="15"/>
      <c r="C237" s="15"/>
      <c r="D237" s="15"/>
      <c r="E237" s="16"/>
      <c r="F237" s="16"/>
      <c r="G237" s="15"/>
      <c r="H237" s="15"/>
      <c r="I237" s="15"/>
      <c r="J237" s="15"/>
      <c r="K237" s="15"/>
      <c r="L237" s="15"/>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ht="15.75" customHeight="1">
      <c r="A238" s="15"/>
      <c r="B238" s="15"/>
      <c r="C238" s="15"/>
      <c r="D238" s="15"/>
      <c r="E238" s="16"/>
      <c r="F238" s="16"/>
      <c r="G238" s="15"/>
      <c r="H238" s="15"/>
      <c r="I238" s="15"/>
      <c r="J238" s="15"/>
      <c r="K238" s="15"/>
      <c r="L238" s="15"/>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ht="15.75" customHeight="1">
      <c r="A239" s="15"/>
      <c r="B239" s="15"/>
      <c r="C239" s="15"/>
      <c r="D239" s="15"/>
      <c r="E239" s="16"/>
      <c r="F239" s="16"/>
      <c r="G239" s="15"/>
      <c r="H239" s="15"/>
      <c r="I239" s="15"/>
      <c r="J239" s="15"/>
      <c r="K239" s="15"/>
      <c r="L239" s="15"/>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ht="15.75" customHeight="1">
      <c r="A240" s="15"/>
      <c r="B240" s="15"/>
      <c r="C240" s="15"/>
      <c r="D240" s="15"/>
      <c r="E240" s="16"/>
      <c r="F240" s="16"/>
      <c r="G240" s="15"/>
      <c r="H240" s="15"/>
      <c r="I240" s="15"/>
      <c r="J240" s="15"/>
      <c r="K240" s="15"/>
      <c r="L240" s="15"/>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ht="15.75" customHeight="1">
      <c r="A241" s="15"/>
      <c r="B241" s="15"/>
      <c r="C241" s="15"/>
      <c r="D241" s="15"/>
      <c r="E241" s="16"/>
      <c r="F241" s="16"/>
      <c r="G241" s="15"/>
      <c r="H241" s="15"/>
      <c r="I241" s="15"/>
      <c r="J241" s="15"/>
      <c r="K241" s="15"/>
      <c r="L241" s="15"/>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row>
    <row r="242" ht="15.75" customHeight="1">
      <c r="A242" s="15"/>
      <c r="B242" s="15"/>
      <c r="C242" s="15"/>
      <c r="D242" s="15"/>
      <c r="E242" s="16"/>
      <c r="F242" s="16"/>
      <c r="G242" s="15"/>
      <c r="H242" s="15"/>
      <c r="I242" s="15"/>
      <c r="J242" s="15"/>
      <c r="K242" s="15"/>
      <c r="L242" s="15"/>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row>
    <row r="243" ht="15.75" customHeight="1">
      <c r="A243" s="15"/>
      <c r="B243" s="15"/>
      <c r="C243" s="15"/>
      <c r="D243" s="15"/>
      <c r="E243" s="16"/>
      <c r="F243" s="16"/>
      <c r="G243" s="15"/>
      <c r="H243" s="15"/>
      <c r="I243" s="15"/>
      <c r="J243" s="15"/>
      <c r="K243" s="15"/>
      <c r="L243" s="15"/>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row>
    <row r="244" ht="15.75" customHeight="1">
      <c r="A244" s="15"/>
      <c r="B244" s="15"/>
      <c r="C244" s="15"/>
      <c r="D244" s="15"/>
      <c r="E244" s="16"/>
      <c r="F244" s="16"/>
      <c r="G244" s="15"/>
      <c r="H244" s="15"/>
      <c r="I244" s="15"/>
      <c r="J244" s="15"/>
      <c r="K244" s="15"/>
      <c r="L244" s="15"/>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row>
    <row r="245" ht="15.75" customHeight="1">
      <c r="A245" s="15"/>
      <c r="B245" s="15"/>
      <c r="C245" s="15"/>
      <c r="D245" s="15"/>
      <c r="E245" s="16"/>
      <c r="F245" s="16"/>
      <c r="G245" s="15"/>
      <c r="H245" s="15"/>
      <c r="I245" s="15"/>
      <c r="J245" s="15"/>
      <c r="K245" s="15"/>
      <c r="L245" s="15"/>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row>
    <row r="246" ht="15.75" customHeight="1">
      <c r="A246" s="15"/>
      <c r="B246" s="15"/>
      <c r="C246" s="15"/>
      <c r="D246" s="15"/>
      <c r="E246" s="16"/>
      <c r="F246" s="16"/>
      <c r="G246" s="15"/>
      <c r="H246" s="15"/>
      <c r="I246" s="15"/>
      <c r="J246" s="15"/>
      <c r="K246" s="15"/>
      <c r="L246" s="15"/>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row>
    <row r="247" ht="15.75" customHeight="1">
      <c r="A247" s="15"/>
      <c r="B247" s="15"/>
      <c r="C247" s="15"/>
      <c r="D247" s="15"/>
      <c r="E247" s="16"/>
      <c r="F247" s="16"/>
      <c r="G247" s="15"/>
      <c r="H247" s="15"/>
      <c r="I247" s="15"/>
      <c r="J247" s="15"/>
      <c r="K247" s="15"/>
      <c r="L247" s="15"/>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row>
    <row r="248" ht="15.75" customHeight="1">
      <c r="A248" s="15"/>
      <c r="B248" s="15"/>
      <c r="C248" s="15"/>
      <c r="D248" s="15"/>
      <c r="E248" s="16"/>
      <c r="F248" s="16"/>
      <c r="G248" s="15"/>
      <c r="H248" s="15"/>
      <c r="I248" s="15"/>
      <c r="J248" s="15"/>
      <c r="K248" s="15"/>
      <c r="L248" s="15"/>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row>
    <row r="249" ht="15.75" customHeight="1">
      <c r="A249" s="15"/>
      <c r="B249" s="15"/>
      <c r="C249" s="15"/>
      <c r="D249" s="15"/>
      <c r="E249" s="16"/>
      <c r="F249" s="16"/>
      <c r="G249" s="15"/>
      <c r="H249" s="15"/>
      <c r="I249" s="15"/>
      <c r="J249" s="15"/>
      <c r="K249" s="15"/>
      <c r="L249" s="15"/>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row>
    <row r="250" ht="15.75" customHeight="1">
      <c r="A250" s="15"/>
      <c r="B250" s="15"/>
      <c r="C250" s="15"/>
      <c r="D250" s="15"/>
      <c r="E250" s="16"/>
      <c r="F250" s="16"/>
      <c r="G250" s="15"/>
      <c r="H250" s="15"/>
      <c r="I250" s="15"/>
      <c r="J250" s="15"/>
      <c r="K250" s="15"/>
      <c r="L250" s="15"/>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row>
    <row r="251" ht="15.75" customHeight="1">
      <c r="A251" s="15"/>
      <c r="B251" s="15"/>
      <c r="C251" s="15"/>
      <c r="D251" s="15"/>
      <c r="E251" s="16"/>
      <c r="F251" s="16"/>
      <c r="G251" s="15"/>
      <c r="H251" s="15"/>
      <c r="I251" s="15"/>
      <c r="J251" s="15"/>
      <c r="K251" s="15"/>
      <c r="L251" s="15"/>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row>
    <row r="252" ht="15.75" customHeight="1">
      <c r="A252" s="15"/>
      <c r="B252" s="15"/>
      <c r="C252" s="15"/>
      <c r="D252" s="15"/>
      <c r="E252" s="16"/>
      <c r="F252" s="16"/>
      <c r="G252" s="15"/>
      <c r="H252" s="15"/>
      <c r="I252" s="15"/>
      <c r="J252" s="15"/>
      <c r="K252" s="15"/>
      <c r="L252" s="15"/>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row>
    <row r="253" ht="15.75" customHeight="1">
      <c r="A253" s="15"/>
      <c r="B253" s="15"/>
      <c r="C253" s="15"/>
      <c r="D253" s="15"/>
      <c r="E253" s="16"/>
      <c r="F253" s="16"/>
      <c r="G253" s="15"/>
      <c r="H253" s="15"/>
      <c r="I253" s="15"/>
      <c r="J253" s="15"/>
      <c r="K253" s="15"/>
      <c r="L253" s="15"/>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row>
    <row r="254" ht="15.75" customHeight="1">
      <c r="A254" s="15"/>
      <c r="B254" s="15"/>
      <c r="C254" s="15"/>
      <c r="D254" s="15"/>
      <c r="E254" s="16"/>
      <c r="F254" s="16"/>
      <c r="G254" s="15"/>
      <c r="H254" s="15"/>
      <c r="I254" s="15"/>
      <c r="J254" s="15"/>
      <c r="K254" s="15"/>
      <c r="L254" s="15"/>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row>
    <row r="255" ht="15.75" customHeight="1">
      <c r="A255" s="15"/>
      <c r="B255" s="15"/>
      <c r="C255" s="15"/>
      <c r="D255" s="15"/>
      <c r="E255" s="16"/>
      <c r="F255" s="16"/>
      <c r="G255" s="15"/>
      <c r="H255" s="15"/>
      <c r="I255" s="15"/>
      <c r="J255" s="15"/>
      <c r="K255" s="15"/>
      <c r="L255" s="15"/>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row>
    <row r="256" ht="15.75" customHeight="1">
      <c r="A256" s="15"/>
      <c r="B256" s="15"/>
      <c r="C256" s="15"/>
      <c r="D256" s="15"/>
      <c r="E256" s="16"/>
      <c r="F256" s="16"/>
      <c r="G256" s="15"/>
      <c r="H256" s="15"/>
      <c r="I256" s="15"/>
      <c r="J256" s="15"/>
      <c r="K256" s="15"/>
      <c r="L256" s="15"/>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row>
    <row r="257" ht="15.75" customHeight="1">
      <c r="A257" s="15"/>
      <c r="B257" s="15"/>
      <c r="C257" s="15"/>
      <c r="D257" s="15"/>
      <c r="E257" s="16"/>
      <c r="F257" s="16"/>
      <c r="G257" s="15"/>
      <c r="H257" s="15"/>
      <c r="I257" s="15"/>
      <c r="J257" s="15"/>
      <c r="K257" s="15"/>
      <c r="L257" s="15"/>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row>
    <row r="258" ht="15.75" customHeight="1">
      <c r="A258" s="15"/>
      <c r="B258" s="15"/>
      <c r="C258" s="15"/>
      <c r="D258" s="15"/>
      <c r="E258" s="16"/>
      <c r="F258" s="16"/>
      <c r="G258" s="15"/>
      <c r="H258" s="15"/>
      <c r="I258" s="15"/>
      <c r="J258" s="15"/>
      <c r="K258" s="15"/>
      <c r="L258" s="15"/>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row>
    <row r="259" ht="15.75" customHeight="1">
      <c r="A259" s="15"/>
      <c r="B259" s="15"/>
      <c r="C259" s="15"/>
      <c r="D259" s="15"/>
      <c r="E259" s="16"/>
      <c r="F259" s="16"/>
      <c r="G259" s="15"/>
      <c r="H259" s="15"/>
      <c r="I259" s="15"/>
      <c r="J259" s="15"/>
      <c r="K259" s="15"/>
      <c r="L259" s="15"/>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row>
    <row r="260" ht="15.75" customHeight="1">
      <c r="A260" s="15"/>
      <c r="B260" s="15"/>
      <c r="C260" s="15"/>
      <c r="D260" s="15"/>
      <c r="E260" s="16"/>
      <c r="F260" s="16"/>
      <c r="G260" s="15"/>
      <c r="H260" s="15"/>
      <c r="I260" s="15"/>
      <c r="J260" s="15"/>
      <c r="K260" s="15"/>
      <c r="L260" s="15"/>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row>
    <row r="261" ht="15.75" customHeight="1">
      <c r="A261" s="15"/>
      <c r="B261" s="15"/>
      <c r="C261" s="15"/>
      <c r="D261" s="15"/>
      <c r="E261" s="16"/>
      <c r="F261" s="16"/>
      <c r="G261" s="15"/>
      <c r="H261" s="15"/>
      <c r="I261" s="15"/>
      <c r="J261" s="15"/>
      <c r="K261" s="15"/>
      <c r="L261" s="15"/>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row>
    <row r="262" ht="15.75" customHeight="1">
      <c r="A262" s="15"/>
      <c r="B262" s="15"/>
      <c r="C262" s="15"/>
      <c r="D262" s="15"/>
      <c r="E262" s="16"/>
      <c r="F262" s="16"/>
      <c r="G262" s="15"/>
      <c r="H262" s="15"/>
      <c r="I262" s="15"/>
      <c r="J262" s="15"/>
      <c r="K262" s="15"/>
      <c r="L262" s="15"/>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row>
    <row r="263" ht="15.75" customHeight="1">
      <c r="A263" s="15"/>
      <c r="B263" s="15"/>
      <c r="C263" s="15"/>
      <c r="D263" s="15"/>
      <c r="E263" s="16"/>
      <c r="F263" s="16"/>
      <c r="G263" s="15"/>
      <c r="H263" s="15"/>
      <c r="I263" s="15"/>
      <c r="J263" s="15"/>
      <c r="K263" s="15"/>
      <c r="L263" s="15"/>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row>
    <row r="264" ht="15.75" customHeight="1">
      <c r="A264" s="15"/>
      <c r="B264" s="15"/>
      <c r="C264" s="15"/>
      <c r="D264" s="15"/>
      <c r="E264" s="16"/>
      <c r="F264" s="16"/>
      <c r="G264" s="15"/>
      <c r="H264" s="15"/>
      <c r="I264" s="15"/>
      <c r="J264" s="15"/>
      <c r="K264" s="15"/>
      <c r="L264" s="15"/>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row>
    <row r="265" ht="15.75" customHeight="1">
      <c r="A265" s="15"/>
      <c r="B265" s="15"/>
      <c r="C265" s="15"/>
      <c r="D265" s="15"/>
      <c r="E265" s="16"/>
      <c r="F265" s="16"/>
      <c r="G265" s="15"/>
      <c r="H265" s="15"/>
      <c r="I265" s="15"/>
      <c r="J265" s="15"/>
      <c r="K265" s="15"/>
      <c r="L265" s="15"/>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row>
    <row r="266" ht="15.75" customHeight="1">
      <c r="A266" s="15"/>
      <c r="B266" s="15"/>
      <c r="C266" s="15"/>
      <c r="D266" s="15"/>
      <c r="E266" s="16"/>
      <c r="F266" s="16"/>
      <c r="G266" s="15"/>
      <c r="H266" s="15"/>
      <c r="I266" s="15"/>
      <c r="J266" s="15"/>
      <c r="K266" s="15"/>
      <c r="L266" s="15"/>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row>
    <row r="267" ht="15.75" customHeight="1">
      <c r="A267" s="15"/>
      <c r="B267" s="15"/>
      <c r="C267" s="15"/>
      <c r="D267" s="15"/>
      <c r="E267" s="16"/>
      <c r="F267" s="16"/>
      <c r="G267" s="15"/>
      <c r="H267" s="15"/>
      <c r="I267" s="15"/>
      <c r="J267" s="15"/>
      <c r="K267" s="15"/>
      <c r="L267" s="15"/>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row>
    <row r="268" ht="15.75" customHeight="1">
      <c r="A268" s="15"/>
      <c r="B268" s="15"/>
      <c r="C268" s="15"/>
      <c r="D268" s="15"/>
      <c r="E268" s="16"/>
      <c r="F268" s="16"/>
      <c r="G268" s="15"/>
      <c r="H268" s="15"/>
      <c r="I268" s="15"/>
      <c r="J268" s="15"/>
      <c r="K268" s="15"/>
      <c r="L268" s="15"/>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row>
    <row r="269" ht="15.75" customHeight="1">
      <c r="A269" s="15"/>
      <c r="B269" s="15"/>
      <c r="C269" s="15"/>
      <c r="D269" s="15"/>
      <c r="E269" s="16"/>
      <c r="F269" s="16"/>
      <c r="G269" s="15"/>
      <c r="H269" s="15"/>
      <c r="I269" s="15"/>
      <c r="J269" s="15"/>
      <c r="K269" s="15"/>
      <c r="L269" s="15"/>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row>
    <row r="270" ht="15.75" customHeight="1">
      <c r="A270" s="15"/>
      <c r="B270" s="15"/>
      <c r="C270" s="15"/>
      <c r="D270" s="15"/>
      <c r="E270" s="16"/>
      <c r="F270" s="16"/>
      <c r="G270" s="15"/>
      <c r="H270" s="15"/>
      <c r="I270" s="15"/>
      <c r="J270" s="15"/>
      <c r="K270" s="15"/>
      <c r="L270" s="15"/>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row>
    <row r="271" ht="15.75" customHeight="1">
      <c r="A271" s="15"/>
      <c r="B271" s="15"/>
      <c r="C271" s="15"/>
      <c r="D271" s="15"/>
      <c r="E271" s="16"/>
      <c r="F271" s="16"/>
      <c r="G271" s="15"/>
      <c r="H271" s="15"/>
      <c r="I271" s="15"/>
      <c r="J271" s="15"/>
      <c r="K271" s="15"/>
      <c r="L271" s="15"/>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row>
    <row r="272" ht="15.75" customHeight="1">
      <c r="A272" s="15"/>
      <c r="B272" s="15"/>
      <c r="C272" s="15"/>
      <c r="D272" s="15"/>
      <c r="E272" s="16"/>
      <c r="F272" s="16"/>
      <c r="G272" s="15"/>
      <c r="H272" s="15"/>
      <c r="I272" s="15"/>
      <c r="J272" s="15"/>
      <c r="K272" s="15"/>
      <c r="L272" s="15"/>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row>
    <row r="273" ht="15.75" customHeight="1">
      <c r="A273" s="15"/>
      <c r="B273" s="15"/>
      <c r="C273" s="15"/>
      <c r="D273" s="15"/>
      <c r="E273" s="16"/>
      <c r="F273" s="16"/>
      <c r="G273" s="15"/>
      <c r="H273" s="15"/>
      <c r="I273" s="15"/>
      <c r="J273" s="15"/>
      <c r="K273" s="15"/>
      <c r="L273" s="15"/>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row>
    <row r="274" ht="15.75" customHeight="1">
      <c r="A274" s="15"/>
      <c r="B274" s="15"/>
      <c r="C274" s="15"/>
      <c r="D274" s="15"/>
      <c r="E274" s="16"/>
      <c r="F274" s="16"/>
      <c r="G274" s="15"/>
      <c r="H274" s="15"/>
      <c r="I274" s="15"/>
      <c r="J274" s="15"/>
      <c r="K274" s="15"/>
      <c r="L274" s="15"/>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row>
    <row r="275" ht="15.75" customHeight="1">
      <c r="A275" s="15"/>
      <c r="B275" s="15"/>
      <c r="C275" s="15"/>
      <c r="D275" s="15"/>
      <c r="E275" s="16"/>
      <c r="F275" s="16"/>
      <c r="G275" s="15"/>
      <c r="H275" s="15"/>
      <c r="I275" s="15"/>
      <c r="J275" s="15"/>
      <c r="K275" s="15"/>
      <c r="L275" s="15"/>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row>
    <row r="276" ht="15.75" customHeight="1">
      <c r="A276" s="15"/>
      <c r="B276" s="15"/>
      <c r="C276" s="15"/>
      <c r="D276" s="15"/>
      <c r="E276" s="16"/>
      <c r="F276" s="16"/>
      <c r="G276" s="15"/>
      <c r="H276" s="15"/>
      <c r="I276" s="15"/>
      <c r="J276" s="15"/>
      <c r="K276" s="15"/>
      <c r="L276" s="15"/>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row>
    <row r="277" ht="15.75" customHeight="1">
      <c r="A277" s="15"/>
      <c r="B277" s="15"/>
      <c r="C277" s="15"/>
      <c r="D277" s="15"/>
      <c r="E277" s="16"/>
      <c r="F277" s="16"/>
      <c r="G277" s="15"/>
      <c r="H277" s="15"/>
      <c r="I277" s="15"/>
      <c r="J277" s="15"/>
      <c r="K277" s="15"/>
      <c r="L277" s="15"/>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row>
    <row r="278" ht="15.75" customHeight="1">
      <c r="A278" s="15"/>
      <c r="B278" s="15"/>
      <c r="C278" s="15"/>
      <c r="D278" s="15"/>
      <c r="E278" s="16"/>
      <c r="F278" s="16"/>
      <c r="G278" s="15"/>
      <c r="H278" s="15"/>
      <c r="I278" s="15"/>
      <c r="J278" s="15"/>
      <c r="K278" s="15"/>
      <c r="L278" s="15"/>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row>
    <row r="279" ht="15.75" customHeight="1">
      <c r="A279" s="15"/>
      <c r="B279" s="15"/>
      <c r="C279" s="15"/>
      <c r="D279" s="15"/>
      <c r="E279" s="16"/>
      <c r="F279" s="16"/>
      <c r="G279" s="15"/>
      <c r="H279" s="15"/>
      <c r="I279" s="15"/>
      <c r="J279" s="15"/>
      <c r="K279" s="15"/>
      <c r="L279" s="15"/>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row>
    <row r="280" ht="15.75" customHeight="1">
      <c r="A280" s="15"/>
      <c r="B280" s="15"/>
      <c r="C280" s="15"/>
      <c r="D280" s="15"/>
      <c r="E280" s="16"/>
      <c r="F280" s="16"/>
      <c r="G280" s="15"/>
      <c r="H280" s="15"/>
      <c r="I280" s="15"/>
      <c r="J280" s="15"/>
      <c r="K280" s="15"/>
      <c r="L280" s="15"/>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row>
    <row r="281" ht="15.75" customHeight="1">
      <c r="A281" s="15"/>
      <c r="B281" s="15"/>
      <c r="C281" s="15"/>
      <c r="D281" s="15"/>
      <c r="E281" s="16"/>
      <c r="F281" s="16"/>
      <c r="G281" s="15"/>
      <c r="H281" s="15"/>
      <c r="I281" s="15"/>
      <c r="J281" s="15"/>
      <c r="K281" s="15"/>
      <c r="L281" s="15"/>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row>
    <row r="282" ht="15.75" customHeight="1">
      <c r="A282" s="15"/>
      <c r="B282" s="15"/>
      <c r="C282" s="15"/>
      <c r="D282" s="15"/>
      <c r="E282" s="16"/>
      <c r="F282" s="16"/>
      <c r="G282" s="15"/>
      <c r="H282" s="15"/>
      <c r="I282" s="15"/>
      <c r="J282" s="15"/>
      <c r="K282" s="15"/>
      <c r="L282" s="15"/>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row>
    <row r="283" ht="15.75" customHeight="1">
      <c r="A283" s="15"/>
      <c r="B283" s="15"/>
      <c r="C283" s="15"/>
      <c r="D283" s="15"/>
      <c r="E283" s="16"/>
      <c r="F283" s="16"/>
      <c r="G283" s="15"/>
      <c r="H283" s="15"/>
      <c r="I283" s="15"/>
      <c r="J283" s="15"/>
      <c r="K283" s="15"/>
      <c r="L283" s="15"/>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row>
    <row r="284" ht="15.75" customHeight="1">
      <c r="A284" s="15"/>
      <c r="B284" s="15"/>
      <c r="C284" s="15"/>
      <c r="D284" s="15"/>
      <c r="E284" s="16"/>
      <c r="F284" s="16"/>
      <c r="G284" s="15"/>
      <c r="H284" s="15"/>
      <c r="I284" s="15"/>
      <c r="J284" s="15"/>
      <c r="K284" s="15"/>
      <c r="L284" s="15"/>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row>
    <row r="285" ht="15.75" customHeight="1">
      <c r="A285" s="15"/>
      <c r="B285" s="15"/>
      <c r="C285" s="15"/>
      <c r="D285" s="15"/>
      <c r="E285" s="16"/>
      <c r="F285" s="16"/>
      <c r="G285" s="15"/>
      <c r="H285" s="15"/>
      <c r="I285" s="15"/>
      <c r="J285" s="15"/>
      <c r="K285" s="15"/>
      <c r="L285" s="15"/>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row>
    <row r="286" ht="15.75" customHeight="1">
      <c r="A286" s="15"/>
      <c r="B286" s="15"/>
      <c r="C286" s="15"/>
      <c r="D286" s="15"/>
      <c r="E286" s="16"/>
      <c r="F286" s="16"/>
      <c r="G286" s="15"/>
      <c r="H286" s="15"/>
      <c r="I286" s="15"/>
      <c r="J286" s="15"/>
      <c r="K286" s="15"/>
      <c r="L286" s="15"/>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row>
    <row r="287" ht="15.75" customHeight="1">
      <c r="A287" s="15"/>
      <c r="B287" s="15"/>
      <c r="C287" s="15"/>
      <c r="D287" s="15"/>
      <c r="E287" s="16"/>
      <c r="F287" s="16"/>
      <c r="G287" s="15"/>
      <c r="H287" s="15"/>
      <c r="I287" s="15"/>
      <c r="J287" s="15"/>
      <c r="K287" s="15"/>
      <c r="L287" s="15"/>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row>
    <row r="288" ht="15.75" customHeight="1">
      <c r="A288" s="15"/>
      <c r="B288" s="15"/>
      <c r="C288" s="15"/>
      <c r="D288" s="15"/>
      <c r="E288" s="16"/>
      <c r="F288" s="16"/>
      <c r="G288" s="15"/>
      <c r="H288" s="15"/>
      <c r="I288" s="15"/>
      <c r="J288" s="15"/>
      <c r="K288" s="15"/>
      <c r="L288" s="15"/>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row>
    <row r="289" ht="15.75" customHeight="1">
      <c r="A289" s="15"/>
      <c r="B289" s="15"/>
      <c r="C289" s="15"/>
      <c r="D289" s="15"/>
      <c r="E289" s="16"/>
      <c r="F289" s="16"/>
      <c r="G289" s="15"/>
      <c r="H289" s="15"/>
      <c r="I289" s="15"/>
      <c r="J289" s="15"/>
      <c r="K289" s="15"/>
      <c r="L289" s="15"/>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row>
    <row r="290" ht="15.75" customHeight="1">
      <c r="A290" s="15"/>
      <c r="B290" s="15"/>
      <c r="C290" s="15"/>
      <c r="D290" s="15"/>
      <c r="E290" s="16"/>
      <c r="F290" s="16"/>
      <c r="G290" s="15"/>
      <c r="H290" s="15"/>
      <c r="I290" s="15"/>
      <c r="J290" s="15"/>
      <c r="K290" s="15"/>
      <c r="L290" s="15"/>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row>
    <row r="291" ht="15.75" customHeight="1">
      <c r="A291" s="15"/>
      <c r="B291" s="15"/>
      <c r="C291" s="15"/>
      <c r="D291" s="15"/>
      <c r="E291" s="16"/>
      <c r="F291" s="16"/>
      <c r="G291" s="15"/>
      <c r="H291" s="15"/>
      <c r="I291" s="15"/>
      <c r="J291" s="15"/>
      <c r="K291" s="15"/>
      <c r="L291" s="15"/>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row>
    <row r="292" ht="15.75" customHeight="1">
      <c r="A292" s="15"/>
      <c r="B292" s="15"/>
      <c r="C292" s="15"/>
      <c r="D292" s="15"/>
      <c r="E292" s="16"/>
      <c r="F292" s="16"/>
      <c r="G292" s="15"/>
      <c r="H292" s="15"/>
      <c r="I292" s="15"/>
      <c r="J292" s="15"/>
      <c r="K292" s="15"/>
      <c r="L292" s="15"/>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row>
    <row r="293" ht="15.75" customHeight="1">
      <c r="A293" s="15"/>
      <c r="B293" s="15"/>
      <c r="C293" s="15"/>
      <c r="D293" s="15"/>
      <c r="E293" s="16"/>
      <c r="F293" s="16"/>
      <c r="G293" s="15"/>
      <c r="H293" s="15"/>
      <c r="I293" s="15"/>
      <c r="J293" s="15"/>
      <c r="K293" s="15"/>
      <c r="L293" s="15"/>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row>
    <row r="294" ht="15.75" customHeight="1">
      <c r="A294" s="15"/>
      <c r="B294" s="15"/>
      <c r="C294" s="15"/>
      <c r="D294" s="15"/>
      <c r="E294" s="16"/>
      <c r="F294" s="16"/>
      <c r="G294" s="15"/>
      <c r="H294" s="15"/>
      <c r="I294" s="15"/>
      <c r="J294" s="15"/>
      <c r="K294" s="15"/>
      <c r="L294" s="15"/>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row>
    <row r="295" ht="15.75" customHeight="1">
      <c r="A295" s="15"/>
      <c r="B295" s="15"/>
      <c r="C295" s="15"/>
      <c r="D295" s="15"/>
      <c r="E295" s="16"/>
      <c r="F295" s="16"/>
      <c r="G295" s="15"/>
      <c r="H295" s="15"/>
      <c r="I295" s="15"/>
      <c r="J295" s="15"/>
      <c r="K295" s="15"/>
      <c r="L295" s="15"/>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row>
    <row r="296" ht="15.75" customHeight="1">
      <c r="A296" s="15"/>
      <c r="B296" s="15"/>
      <c r="C296" s="15"/>
      <c r="D296" s="15"/>
      <c r="E296" s="16"/>
      <c r="F296" s="16"/>
      <c r="G296" s="15"/>
      <c r="H296" s="15"/>
      <c r="I296" s="15"/>
      <c r="J296" s="15"/>
      <c r="K296" s="15"/>
      <c r="L296" s="15"/>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row>
    <row r="297" ht="15.75" customHeight="1">
      <c r="A297" s="15"/>
      <c r="B297" s="15"/>
      <c r="C297" s="15"/>
      <c r="D297" s="15"/>
      <c r="E297" s="16"/>
      <c r="F297" s="16"/>
      <c r="G297" s="15"/>
      <c r="H297" s="15"/>
      <c r="I297" s="15"/>
      <c r="J297" s="15"/>
      <c r="K297" s="15"/>
      <c r="L297" s="15"/>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row>
    <row r="298" ht="15.75" customHeight="1">
      <c r="A298" s="15"/>
      <c r="B298" s="15"/>
      <c r="C298" s="15"/>
      <c r="D298" s="15"/>
      <c r="E298" s="16"/>
      <c r="F298" s="16"/>
      <c r="G298" s="15"/>
      <c r="H298" s="15"/>
      <c r="I298" s="15"/>
      <c r="J298" s="15"/>
      <c r="K298" s="15"/>
      <c r="L298" s="15"/>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row>
    <row r="299" ht="15.75" customHeight="1">
      <c r="A299" s="15"/>
      <c r="B299" s="15"/>
      <c r="C299" s="15"/>
      <c r="D299" s="15"/>
      <c r="E299" s="16"/>
      <c r="F299" s="16"/>
      <c r="G299" s="15"/>
      <c r="H299" s="15"/>
      <c r="I299" s="15"/>
      <c r="J299" s="15"/>
      <c r="K299" s="15"/>
      <c r="L299" s="15"/>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row>
    <row r="300" ht="15.75" customHeight="1">
      <c r="A300" s="15"/>
      <c r="B300" s="15"/>
      <c r="C300" s="15"/>
      <c r="D300" s="15"/>
      <c r="E300" s="16"/>
      <c r="F300" s="16"/>
      <c r="G300" s="15"/>
      <c r="H300" s="15"/>
      <c r="I300" s="15"/>
      <c r="J300" s="15"/>
      <c r="K300" s="15"/>
      <c r="L300" s="15"/>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row>
    <row r="301" ht="15.75" customHeight="1">
      <c r="A301" s="15"/>
      <c r="B301" s="15"/>
      <c r="C301" s="15"/>
      <c r="D301" s="15"/>
      <c r="E301" s="16"/>
      <c r="F301" s="16"/>
      <c r="G301" s="15"/>
      <c r="H301" s="15"/>
      <c r="I301" s="15"/>
      <c r="J301" s="15"/>
      <c r="K301" s="15"/>
      <c r="L301" s="15"/>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row>
    <row r="302" ht="15.75" customHeight="1">
      <c r="A302" s="15"/>
      <c r="B302" s="15"/>
      <c r="C302" s="15"/>
      <c r="D302" s="15"/>
      <c r="E302" s="16"/>
      <c r="F302" s="16"/>
      <c r="G302" s="15"/>
      <c r="H302" s="15"/>
      <c r="I302" s="15"/>
      <c r="J302" s="15"/>
      <c r="K302" s="15"/>
      <c r="L302" s="15"/>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row>
    <row r="303" ht="15.75" customHeight="1">
      <c r="A303" s="15"/>
      <c r="B303" s="15"/>
      <c r="C303" s="15"/>
      <c r="D303" s="15"/>
      <c r="E303" s="16"/>
      <c r="F303" s="16"/>
      <c r="G303" s="15"/>
      <c r="H303" s="15"/>
      <c r="I303" s="15"/>
      <c r="J303" s="15"/>
      <c r="K303" s="15"/>
      <c r="L303" s="15"/>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row>
    <row r="304" ht="15.75" customHeight="1">
      <c r="A304" s="15"/>
      <c r="B304" s="15"/>
      <c r="C304" s="15"/>
      <c r="D304" s="15"/>
      <c r="E304" s="16"/>
      <c r="F304" s="16"/>
      <c r="G304" s="15"/>
      <c r="H304" s="15"/>
      <c r="I304" s="15"/>
      <c r="J304" s="15"/>
      <c r="K304" s="15"/>
      <c r="L304" s="15"/>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row>
    <row r="305" ht="15.75" customHeight="1">
      <c r="A305" s="15"/>
      <c r="B305" s="15"/>
      <c r="C305" s="15"/>
      <c r="D305" s="15"/>
      <c r="E305" s="16"/>
      <c r="F305" s="16"/>
      <c r="G305" s="15"/>
      <c r="H305" s="15"/>
      <c r="I305" s="15"/>
      <c r="J305" s="15"/>
      <c r="K305" s="15"/>
      <c r="L305" s="15"/>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row>
    <row r="306" ht="15.75" customHeight="1">
      <c r="A306" s="15"/>
      <c r="B306" s="15"/>
      <c r="C306" s="15"/>
      <c r="D306" s="15"/>
      <c r="E306" s="16"/>
      <c r="F306" s="16"/>
      <c r="G306" s="15"/>
      <c r="H306" s="15"/>
      <c r="I306" s="15"/>
      <c r="J306" s="15"/>
      <c r="K306" s="15"/>
      <c r="L306" s="15"/>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row>
    <row r="307" ht="15.75" customHeight="1">
      <c r="A307" s="15"/>
      <c r="B307" s="15"/>
      <c r="C307" s="15"/>
      <c r="D307" s="15"/>
      <c r="E307" s="16"/>
      <c r="F307" s="16"/>
      <c r="G307" s="15"/>
      <c r="H307" s="15"/>
      <c r="I307" s="15"/>
      <c r="J307" s="15"/>
      <c r="K307" s="15"/>
      <c r="L307" s="15"/>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row>
    <row r="308" ht="15.75" customHeight="1">
      <c r="A308" s="15"/>
      <c r="B308" s="15"/>
      <c r="C308" s="15"/>
      <c r="D308" s="15"/>
      <c r="E308" s="16"/>
      <c r="F308" s="16"/>
      <c r="G308" s="15"/>
      <c r="H308" s="15"/>
      <c r="I308" s="15"/>
      <c r="J308" s="15"/>
      <c r="K308" s="15"/>
      <c r="L308" s="15"/>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row>
    <row r="309" ht="15.75" customHeight="1">
      <c r="A309" s="15"/>
      <c r="B309" s="15"/>
      <c r="C309" s="15"/>
      <c r="D309" s="15"/>
      <c r="E309" s="16"/>
      <c r="F309" s="16"/>
      <c r="G309" s="15"/>
      <c r="H309" s="15"/>
      <c r="I309" s="15"/>
      <c r="J309" s="15"/>
      <c r="K309" s="15"/>
      <c r="L309" s="15"/>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row>
    <row r="310" ht="15.75" customHeight="1">
      <c r="A310" s="15"/>
      <c r="B310" s="15"/>
      <c r="C310" s="15"/>
      <c r="D310" s="15"/>
      <c r="E310" s="16"/>
      <c r="F310" s="16"/>
      <c r="G310" s="15"/>
      <c r="H310" s="15"/>
      <c r="I310" s="15"/>
      <c r="J310" s="15"/>
      <c r="K310" s="15"/>
      <c r="L310" s="15"/>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row>
    <row r="311" ht="15.75" customHeight="1">
      <c r="A311" s="15"/>
      <c r="B311" s="15"/>
      <c r="C311" s="15"/>
      <c r="D311" s="15"/>
      <c r="E311" s="16"/>
      <c r="F311" s="16"/>
      <c r="G311" s="15"/>
      <c r="H311" s="15"/>
      <c r="I311" s="15"/>
      <c r="J311" s="15"/>
      <c r="K311" s="15"/>
      <c r="L311" s="15"/>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row>
    <row r="312" ht="15.75" customHeight="1">
      <c r="A312" s="15"/>
      <c r="B312" s="15"/>
      <c r="C312" s="15"/>
      <c r="D312" s="15"/>
      <c r="E312" s="16"/>
      <c r="F312" s="16"/>
      <c r="G312" s="15"/>
      <c r="H312" s="15"/>
      <c r="I312" s="15"/>
      <c r="J312" s="15"/>
      <c r="K312" s="15"/>
      <c r="L312" s="15"/>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row>
    <row r="313" ht="15.75" customHeight="1">
      <c r="A313" s="15"/>
      <c r="B313" s="15"/>
      <c r="C313" s="15"/>
      <c r="D313" s="15"/>
      <c r="E313" s="16"/>
      <c r="F313" s="16"/>
      <c r="G313" s="15"/>
      <c r="H313" s="15"/>
      <c r="I313" s="15"/>
      <c r="J313" s="15"/>
      <c r="K313" s="15"/>
      <c r="L313" s="15"/>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row>
    <row r="314" ht="15.75" customHeight="1">
      <c r="A314" s="15"/>
      <c r="B314" s="15"/>
      <c r="C314" s="15"/>
      <c r="D314" s="15"/>
      <c r="E314" s="16"/>
      <c r="F314" s="16"/>
      <c r="G314" s="15"/>
      <c r="H314" s="15"/>
      <c r="I314" s="15"/>
      <c r="J314" s="15"/>
      <c r="K314" s="15"/>
      <c r="L314" s="15"/>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row>
    <row r="315" ht="15.75" customHeight="1">
      <c r="A315" s="15"/>
      <c r="B315" s="15"/>
      <c r="C315" s="15"/>
      <c r="D315" s="15"/>
      <c r="E315" s="16"/>
      <c r="F315" s="16"/>
      <c r="G315" s="15"/>
      <c r="H315" s="15"/>
      <c r="I315" s="15"/>
      <c r="J315" s="15"/>
      <c r="K315" s="15"/>
      <c r="L315" s="15"/>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row>
    <row r="316" ht="15.75" customHeight="1">
      <c r="A316" s="15"/>
      <c r="B316" s="15"/>
      <c r="C316" s="15"/>
      <c r="D316" s="15"/>
      <c r="E316" s="16"/>
      <c r="F316" s="16"/>
      <c r="G316" s="15"/>
      <c r="H316" s="15"/>
      <c r="I316" s="15"/>
      <c r="J316" s="15"/>
      <c r="K316" s="15"/>
      <c r="L316" s="15"/>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row>
    <row r="317" ht="15.75" customHeight="1">
      <c r="A317" s="15"/>
      <c r="B317" s="15"/>
      <c r="C317" s="15"/>
      <c r="D317" s="15"/>
      <c r="E317" s="16"/>
      <c r="F317" s="16"/>
      <c r="G317" s="15"/>
      <c r="H317" s="15"/>
      <c r="I317" s="15"/>
      <c r="J317" s="15"/>
      <c r="K317" s="15"/>
      <c r="L317" s="15"/>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row>
    <row r="318" ht="15.75" customHeight="1">
      <c r="A318" s="15"/>
      <c r="B318" s="15"/>
      <c r="C318" s="15"/>
      <c r="D318" s="15"/>
      <c r="E318" s="16"/>
      <c r="F318" s="16"/>
      <c r="G318" s="15"/>
      <c r="H318" s="15"/>
      <c r="I318" s="15"/>
      <c r="J318" s="15"/>
      <c r="K318" s="15"/>
      <c r="L318" s="15"/>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row>
    <row r="319" ht="15.75" customHeight="1">
      <c r="A319" s="15"/>
      <c r="B319" s="15"/>
      <c r="C319" s="15"/>
      <c r="D319" s="15"/>
      <c r="E319" s="16"/>
      <c r="F319" s="16"/>
      <c r="G319" s="15"/>
      <c r="H319" s="15"/>
      <c r="I319" s="15"/>
      <c r="J319" s="15"/>
      <c r="K319" s="15"/>
      <c r="L319" s="15"/>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row>
    <row r="320" ht="15.75" customHeight="1">
      <c r="A320" s="15"/>
      <c r="B320" s="15"/>
      <c r="C320" s="15"/>
      <c r="D320" s="15"/>
      <c r="E320" s="16"/>
      <c r="F320" s="16"/>
      <c r="G320" s="15"/>
      <c r="H320" s="15"/>
      <c r="I320" s="15"/>
      <c r="J320" s="15"/>
      <c r="K320" s="15"/>
      <c r="L320" s="15"/>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row>
    <row r="321" ht="15.75" customHeight="1">
      <c r="A321" s="15"/>
      <c r="B321" s="15"/>
      <c r="C321" s="15"/>
      <c r="D321" s="15"/>
      <c r="E321" s="16"/>
      <c r="F321" s="16"/>
      <c r="G321" s="15"/>
      <c r="H321" s="15"/>
      <c r="I321" s="15"/>
      <c r="J321" s="15"/>
      <c r="K321" s="15"/>
      <c r="L321" s="15"/>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row>
    <row r="322" ht="15.75" customHeight="1">
      <c r="A322" s="15"/>
      <c r="B322" s="15"/>
      <c r="C322" s="15"/>
      <c r="D322" s="15"/>
      <c r="E322" s="16"/>
      <c r="F322" s="16"/>
      <c r="G322" s="15"/>
      <c r="H322" s="15"/>
      <c r="I322" s="15"/>
      <c r="J322" s="15"/>
      <c r="K322" s="15"/>
      <c r="L322" s="15"/>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row>
    <row r="323" ht="15.75" customHeight="1">
      <c r="A323" s="15"/>
      <c r="B323" s="15"/>
      <c r="C323" s="15"/>
      <c r="D323" s="15"/>
      <c r="E323" s="16"/>
      <c r="F323" s="16"/>
      <c r="G323" s="15"/>
      <c r="H323" s="15"/>
      <c r="I323" s="15"/>
      <c r="J323" s="15"/>
      <c r="K323" s="15"/>
      <c r="L323" s="15"/>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row>
    <row r="324" ht="15.75" customHeight="1">
      <c r="A324" s="15"/>
      <c r="B324" s="15"/>
      <c r="C324" s="15"/>
      <c r="D324" s="15"/>
      <c r="E324" s="16"/>
      <c r="F324" s="16"/>
      <c r="G324" s="15"/>
      <c r="H324" s="15"/>
      <c r="I324" s="15"/>
      <c r="J324" s="15"/>
      <c r="K324" s="15"/>
      <c r="L324" s="15"/>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row>
    <row r="325" ht="15.75" customHeight="1">
      <c r="A325" s="15"/>
      <c r="B325" s="15"/>
      <c r="C325" s="15"/>
      <c r="D325" s="15"/>
      <c r="E325" s="16"/>
      <c r="F325" s="16"/>
      <c r="G325" s="15"/>
      <c r="H325" s="15"/>
      <c r="I325" s="15"/>
      <c r="J325" s="15"/>
      <c r="K325" s="15"/>
      <c r="L325" s="15"/>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row>
    <row r="326" ht="15.75" customHeight="1">
      <c r="A326" s="15"/>
      <c r="B326" s="15"/>
      <c r="C326" s="15"/>
      <c r="D326" s="15"/>
      <c r="E326" s="16"/>
      <c r="F326" s="16"/>
      <c r="G326" s="15"/>
      <c r="H326" s="15"/>
      <c r="I326" s="15"/>
      <c r="J326" s="15"/>
      <c r="K326" s="15"/>
      <c r="L326" s="15"/>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row>
    <row r="327" ht="15.75" customHeight="1">
      <c r="A327" s="15"/>
      <c r="B327" s="15"/>
      <c r="C327" s="15"/>
      <c r="D327" s="15"/>
      <c r="E327" s="16"/>
      <c r="F327" s="16"/>
      <c r="G327" s="15"/>
      <c r="H327" s="15"/>
      <c r="I327" s="15"/>
      <c r="J327" s="15"/>
      <c r="K327" s="15"/>
      <c r="L327" s="15"/>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row>
    <row r="328" ht="15.75" customHeight="1">
      <c r="A328" s="15"/>
      <c r="B328" s="15"/>
      <c r="C328" s="15"/>
      <c r="D328" s="15"/>
      <c r="E328" s="16"/>
      <c r="F328" s="16"/>
      <c r="G328" s="15"/>
      <c r="H328" s="15"/>
      <c r="I328" s="15"/>
      <c r="J328" s="15"/>
      <c r="K328" s="15"/>
      <c r="L328" s="15"/>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row>
    <row r="329" ht="15.75" customHeight="1">
      <c r="A329" s="15"/>
      <c r="B329" s="15"/>
      <c r="C329" s="15"/>
      <c r="D329" s="15"/>
      <c r="E329" s="16"/>
      <c r="F329" s="16"/>
      <c r="G329" s="15"/>
      <c r="H329" s="15"/>
      <c r="I329" s="15"/>
      <c r="J329" s="15"/>
      <c r="K329" s="15"/>
      <c r="L329" s="15"/>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row>
    <row r="330" ht="15.75" customHeight="1">
      <c r="A330" s="15"/>
      <c r="B330" s="15"/>
      <c r="C330" s="15"/>
      <c r="D330" s="15"/>
      <c r="E330" s="16"/>
      <c r="F330" s="16"/>
      <c r="G330" s="15"/>
      <c r="H330" s="15"/>
      <c r="I330" s="15"/>
      <c r="J330" s="15"/>
      <c r="K330" s="15"/>
      <c r="L330" s="15"/>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row>
    <row r="331" ht="15.75" customHeight="1">
      <c r="A331" s="15"/>
      <c r="B331" s="15"/>
      <c r="C331" s="15"/>
      <c r="D331" s="15"/>
      <c r="E331" s="16"/>
      <c r="F331" s="16"/>
      <c r="G331" s="15"/>
      <c r="H331" s="15"/>
      <c r="I331" s="15"/>
      <c r="J331" s="15"/>
      <c r="K331" s="15"/>
      <c r="L331" s="15"/>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row>
    <row r="332" ht="15.75" customHeight="1">
      <c r="A332" s="15"/>
      <c r="B332" s="15"/>
      <c r="C332" s="15"/>
      <c r="D332" s="15"/>
      <c r="E332" s="16"/>
      <c r="F332" s="16"/>
      <c r="G332" s="15"/>
      <c r="H332" s="15"/>
      <c r="I332" s="15"/>
      <c r="J332" s="15"/>
      <c r="K332" s="15"/>
      <c r="L332" s="15"/>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row>
    <row r="333" ht="15.75" customHeight="1">
      <c r="A333" s="15"/>
      <c r="B333" s="15"/>
      <c r="C333" s="15"/>
      <c r="D333" s="15"/>
      <c r="E333" s="16"/>
      <c r="F333" s="16"/>
      <c r="G333" s="15"/>
      <c r="H333" s="15"/>
      <c r="I333" s="15"/>
      <c r="J333" s="15"/>
      <c r="K333" s="15"/>
      <c r="L333" s="15"/>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row>
    <row r="334" ht="15.75" customHeight="1">
      <c r="A334" s="15"/>
      <c r="B334" s="15"/>
      <c r="C334" s="15"/>
      <c r="D334" s="15"/>
      <c r="E334" s="16"/>
      <c r="F334" s="16"/>
      <c r="G334" s="15"/>
      <c r="H334" s="15"/>
      <c r="I334" s="15"/>
      <c r="J334" s="15"/>
      <c r="K334" s="15"/>
      <c r="L334" s="15"/>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row>
    <row r="335" ht="15.75" customHeight="1">
      <c r="A335" s="15"/>
      <c r="B335" s="15"/>
      <c r="C335" s="15"/>
      <c r="D335" s="15"/>
      <c r="E335" s="16"/>
      <c r="F335" s="16"/>
      <c r="G335" s="15"/>
      <c r="H335" s="15"/>
      <c r="I335" s="15"/>
      <c r="J335" s="15"/>
      <c r="K335" s="15"/>
      <c r="L335" s="15"/>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row>
    <row r="336" ht="15.75" customHeight="1">
      <c r="A336" s="15"/>
      <c r="B336" s="15"/>
      <c r="C336" s="15"/>
      <c r="D336" s="15"/>
      <c r="E336" s="16"/>
      <c r="F336" s="16"/>
      <c r="G336" s="15"/>
      <c r="H336" s="15"/>
      <c r="I336" s="15"/>
      <c r="J336" s="15"/>
      <c r="K336" s="15"/>
      <c r="L336" s="15"/>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row>
    <row r="337" ht="15.75" customHeight="1">
      <c r="A337" s="15"/>
      <c r="B337" s="15"/>
      <c r="C337" s="15"/>
      <c r="D337" s="15"/>
      <c r="E337" s="16"/>
      <c r="F337" s="16"/>
      <c r="G337" s="15"/>
      <c r="H337" s="15"/>
      <c r="I337" s="15"/>
      <c r="J337" s="15"/>
      <c r="K337" s="15"/>
      <c r="L337" s="15"/>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row>
    <row r="338" ht="15.75" customHeight="1">
      <c r="A338" s="15"/>
      <c r="B338" s="15"/>
      <c r="C338" s="15"/>
      <c r="D338" s="15"/>
      <c r="E338" s="16"/>
      <c r="F338" s="16"/>
      <c r="G338" s="15"/>
      <c r="H338" s="15"/>
      <c r="I338" s="15"/>
      <c r="J338" s="15"/>
      <c r="K338" s="15"/>
      <c r="L338" s="15"/>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row>
    <row r="339" ht="15.75" customHeight="1">
      <c r="A339" s="15"/>
      <c r="B339" s="15"/>
      <c r="C339" s="15"/>
      <c r="D339" s="15"/>
      <c r="E339" s="16"/>
      <c r="F339" s="16"/>
      <c r="G339" s="15"/>
      <c r="H339" s="15"/>
      <c r="I339" s="15"/>
      <c r="J339" s="15"/>
      <c r="K339" s="15"/>
      <c r="L339" s="15"/>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row>
    <row r="340" ht="15.75" customHeight="1">
      <c r="A340" s="15"/>
      <c r="B340" s="15"/>
      <c r="C340" s="15"/>
      <c r="D340" s="15"/>
      <c r="E340" s="16"/>
      <c r="F340" s="16"/>
      <c r="G340" s="15"/>
      <c r="H340" s="15"/>
      <c r="I340" s="15"/>
      <c r="J340" s="15"/>
      <c r="K340" s="15"/>
      <c r="L340" s="15"/>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row>
    <row r="341" ht="15.75" customHeight="1">
      <c r="A341" s="15"/>
      <c r="B341" s="15"/>
      <c r="C341" s="15"/>
      <c r="D341" s="15"/>
      <c r="E341" s="16"/>
      <c r="F341" s="16"/>
      <c r="G341" s="15"/>
      <c r="H341" s="15"/>
      <c r="I341" s="15"/>
      <c r="J341" s="15"/>
      <c r="K341" s="15"/>
      <c r="L341" s="15"/>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row>
    <row r="342" ht="15.75" customHeight="1">
      <c r="A342" s="15"/>
      <c r="B342" s="15"/>
      <c r="C342" s="15"/>
      <c r="D342" s="15"/>
      <c r="E342" s="16"/>
      <c r="F342" s="16"/>
      <c r="G342" s="15"/>
      <c r="H342" s="15"/>
      <c r="I342" s="15"/>
      <c r="J342" s="15"/>
      <c r="K342" s="15"/>
      <c r="L342" s="15"/>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row>
    <row r="343" ht="15.75" customHeight="1">
      <c r="A343" s="15"/>
      <c r="B343" s="15"/>
      <c r="C343" s="15"/>
      <c r="D343" s="15"/>
      <c r="E343" s="16"/>
      <c r="F343" s="16"/>
      <c r="G343" s="15"/>
      <c r="H343" s="15"/>
      <c r="I343" s="15"/>
      <c r="J343" s="15"/>
      <c r="K343" s="15"/>
      <c r="L343" s="15"/>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row>
    <row r="344" ht="15.75" customHeight="1">
      <c r="A344" s="15"/>
      <c r="B344" s="15"/>
      <c r="C344" s="15"/>
      <c r="D344" s="15"/>
      <c r="E344" s="16"/>
      <c r="F344" s="16"/>
      <c r="G344" s="15"/>
      <c r="H344" s="15"/>
      <c r="I344" s="15"/>
      <c r="J344" s="15"/>
      <c r="K344" s="15"/>
      <c r="L344" s="15"/>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row>
    <row r="345" ht="15.75" customHeight="1">
      <c r="A345" s="15"/>
      <c r="B345" s="15"/>
      <c r="C345" s="15"/>
      <c r="D345" s="15"/>
      <c r="E345" s="16"/>
      <c r="F345" s="16"/>
      <c r="G345" s="15"/>
      <c r="H345" s="15"/>
      <c r="I345" s="15"/>
      <c r="J345" s="15"/>
      <c r="K345" s="15"/>
      <c r="L345" s="15"/>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row>
    <row r="346" ht="15.75" customHeight="1">
      <c r="A346" s="15"/>
      <c r="B346" s="15"/>
      <c r="C346" s="15"/>
      <c r="D346" s="15"/>
      <c r="E346" s="16"/>
      <c r="F346" s="16"/>
      <c r="G346" s="15"/>
      <c r="H346" s="15"/>
      <c r="I346" s="15"/>
      <c r="J346" s="15"/>
      <c r="K346" s="15"/>
      <c r="L346" s="15"/>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row>
    <row r="347" ht="15.75" customHeight="1">
      <c r="A347" s="15"/>
      <c r="B347" s="15"/>
      <c r="C347" s="15"/>
      <c r="D347" s="15"/>
      <c r="E347" s="16"/>
      <c r="F347" s="16"/>
      <c r="G347" s="15"/>
      <c r="H347" s="15"/>
      <c r="I347" s="15"/>
      <c r="J347" s="15"/>
      <c r="K347" s="15"/>
      <c r="L347" s="15"/>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row>
    <row r="348" ht="15.75" customHeight="1">
      <c r="A348" s="15"/>
      <c r="B348" s="15"/>
      <c r="C348" s="15"/>
      <c r="D348" s="15"/>
      <c r="E348" s="16"/>
      <c r="F348" s="16"/>
      <c r="G348" s="15"/>
      <c r="H348" s="15"/>
      <c r="I348" s="15"/>
      <c r="J348" s="15"/>
      <c r="K348" s="15"/>
      <c r="L348" s="15"/>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row>
    <row r="349" ht="15.75" customHeight="1">
      <c r="A349" s="15"/>
      <c r="B349" s="15"/>
      <c r="C349" s="15"/>
      <c r="D349" s="15"/>
      <c r="E349" s="16"/>
      <c r="F349" s="16"/>
      <c r="G349" s="15"/>
      <c r="H349" s="15"/>
      <c r="I349" s="15"/>
      <c r="J349" s="15"/>
      <c r="K349" s="15"/>
      <c r="L349" s="15"/>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row>
    <row r="350" ht="15.75" customHeight="1">
      <c r="A350" s="15"/>
      <c r="B350" s="15"/>
      <c r="C350" s="15"/>
      <c r="D350" s="15"/>
      <c r="E350" s="16"/>
      <c r="F350" s="16"/>
      <c r="G350" s="15"/>
      <c r="H350" s="15"/>
      <c r="I350" s="15"/>
      <c r="J350" s="15"/>
      <c r="K350" s="15"/>
      <c r="L350" s="15"/>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row>
    <row r="351" ht="15.75" customHeight="1">
      <c r="A351" s="15"/>
      <c r="B351" s="15"/>
      <c r="C351" s="15"/>
      <c r="D351" s="15"/>
      <c r="E351" s="16"/>
      <c r="F351" s="16"/>
      <c r="G351" s="15"/>
      <c r="H351" s="15"/>
      <c r="I351" s="15"/>
      <c r="J351" s="15"/>
      <c r="K351" s="15"/>
      <c r="L351" s="15"/>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row>
    <row r="352" ht="15.75" customHeight="1">
      <c r="A352" s="15"/>
      <c r="B352" s="15"/>
      <c r="C352" s="15"/>
      <c r="D352" s="15"/>
      <c r="E352" s="16"/>
      <c r="F352" s="16"/>
      <c r="G352" s="15"/>
      <c r="H352" s="15"/>
      <c r="I352" s="15"/>
      <c r="J352" s="15"/>
      <c r="K352" s="15"/>
      <c r="L352" s="15"/>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row>
    <row r="353" ht="15.75" customHeight="1">
      <c r="A353" s="15"/>
      <c r="B353" s="15"/>
      <c r="C353" s="15"/>
      <c r="D353" s="15"/>
      <c r="E353" s="16"/>
      <c r="F353" s="16"/>
      <c r="G353" s="15"/>
      <c r="H353" s="15"/>
      <c r="I353" s="15"/>
      <c r="J353" s="15"/>
      <c r="K353" s="15"/>
      <c r="L353" s="15"/>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row>
    <row r="354" ht="15.75" customHeight="1">
      <c r="A354" s="15"/>
      <c r="B354" s="15"/>
      <c r="C354" s="15"/>
      <c r="D354" s="15"/>
      <c r="E354" s="16"/>
      <c r="F354" s="16"/>
      <c r="G354" s="15"/>
      <c r="H354" s="15"/>
      <c r="I354" s="15"/>
      <c r="J354" s="15"/>
      <c r="K354" s="15"/>
      <c r="L354" s="15"/>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row>
    <row r="355" ht="15.75" customHeight="1">
      <c r="A355" s="15"/>
      <c r="B355" s="15"/>
      <c r="C355" s="15"/>
      <c r="D355" s="15"/>
      <c r="E355" s="16"/>
      <c r="F355" s="16"/>
      <c r="G355" s="15"/>
      <c r="H355" s="15"/>
      <c r="I355" s="15"/>
      <c r="J355" s="15"/>
      <c r="K355" s="15"/>
      <c r="L355" s="15"/>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row>
    <row r="356" ht="15.75" customHeight="1">
      <c r="A356" s="15"/>
      <c r="B356" s="15"/>
      <c r="C356" s="15"/>
      <c r="D356" s="15"/>
      <c r="E356" s="16"/>
      <c r="F356" s="16"/>
      <c r="G356" s="15"/>
      <c r="H356" s="15"/>
      <c r="I356" s="15"/>
      <c r="J356" s="15"/>
      <c r="K356" s="15"/>
      <c r="L356" s="15"/>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row>
    <row r="357" ht="15.75" customHeight="1">
      <c r="A357" s="15"/>
      <c r="B357" s="15"/>
      <c r="C357" s="15"/>
      <c r="D357" s="15"/>
      <c r="E357" s="16"/>
      <c r="F357" s="16"/>
      <c r="G357" s="15"/>
      <c r="H357" s="15"/>
      <c r="I357" s="15"/>
      <c r="J357" s="15"/>
      <c r="K357" s="15"/>
      <c r="L357" s="15"/>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row>
    <row r="358" ht="15.75" customHeight="1">
      <c r="A358" s="15"/>
      <c r="B358" s="15"/>
      <c r="C358" s="15"/>
      <c r="D358" s="15"/>
      <c r="E358" s="16"/>
      <c r="F358" s="16"/>
      <c r="G358" s="15"/>
      <c r="H358" s="15"/>
      <c r="I358" s="15"/>
      <c r="J358" s="15"/>
      <c r="K358" s="15"/>
      <c r="L358" s="15"/>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row>
    <row r="359" ht="15.75" customHeight="1">
      <c r="A359" s="15"/>
      <c r="B359" s="15"/>
      <c r="C359" s="15"/>
      <c r="D359" s="15"/>
      <c r="E359" s="16"/>
      <c r="F359" s="16"/>
      <c r="G359" s="15"/>
      <c r="H359" s="15"/>
      <c r="I359" s="15"/>
      <c r="J359" s="15"/>
      <c r="K359" s="15"/>
      <c r="L359" s="15"/>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row>
    <row r="360" ht="15.75" customHeight="1">
      <c r="A360" s="15"/>
      <c r="B360" s="15"/>
      <c r="C360" s="15"/>
      <c r="D360" s="15"/>
      <c r="E360" s="16"/>
      <c r="F360" s="16"/>
      <c r="G360" s="15"/>
      <c r="H360" s="15"/>
      <c r="I360" s="15"/>
      <c r="J360" s="15"/>
      <c r="K360" s="15"/>
      <c r="L360" s="15"/>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row>
    <row r="361" ht="15.75" customHeight="1">
      <c r="A361" s="15"/>
      <c r="B361" s="15"/>
      <c r="C361" s="15"/>
      <c r="D361" s="15"/>
      <c r="E361" s="16"/>
      <c r="F361" s="16"/>
      <c r="G361" s="15"/>
      <c r="H361" s="15"/>
      <c r="I361" s="15"/>
      <c r="J361" s="15"/>
      <c r="K361" s="15"/>
      <c r="L361" s="15"/>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row>
    <row r="362" ht="15.75" customHeight="1">
      <c r="A362" s="15"/>
      <c r="B362" s="15"/>
      <c r="C362" s="15"/>
      <c r="D362" s="15"/>
      <c r="E362" s="16"/>
      <c r="F362" s="16"/>
      <c r="G362" s="15"/>
      <c r="H362" s="15"/>
      <c r="I362" s="15"/>
      <c r="J362" s="15"/>
      <c r="K362" s="15"/>
      <c r="L362" s="15"/>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row>
    <row r="363" ht="15.75" customHeight="1">
      <c r="A363" s="15"/>
      <c r="B363" s="15"/>
      <c r="C363" s="15"/>
      <c r="D363" s="15"/>
      <c r="E363" s="16"/>
      <c r="F363" s="16"/>
      <c r="G363" s="15"/>
      <c r="H363" s="15"/>
      <c r="I363" s="15"/>
      <c r="J363" s="15"/>
      <c r="K363" s="15"/>
      <c r="L363" s="15"/>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row>
    <row r="364" ht="15.75" customHeight="1">
      <c r="A364" s="15"/>
      <c r="B364" s="15"/>
      <c r="C364" s="15"/>
      <c r="D364" s="15"/>
      <c r="E364" s="16"/>
      <c r="F364" s="16"/>
      <c r="G364" s="15"/>
      <c r="H364" s="15"/>
      <c r="I364" s="15"/>
      <c r="J364" s="15"/>
      <c r="K364" s="15"/>
      <c r="L364" s="15"/>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row>
    <row r="365" ht="15.75" customHeight="1">
      <c r="A365" s="15"/>
      <c r="B365" s="15"/>
      <c r="C365" s="15"/>
      <c r="D365" s="15"/>
      <c r="E365" s="16"/>
      <c r="F365" s="16"/>
      <c r="G365" s="15"/>
      <c r="H365" s="15"/>
      <c r="I365" s="15"/>
      <c r="J365" s="15"/>
      <c r="K365" s="15"/>
      <c r="L365" s="15"/>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row>
    <row r="366" ht="15.75" customHeight="1">
      <c r="A366" s="15"/>
      <c r="B366" s="15"/>
      <c r="C366" s="15"/>
      <c r="D366" s="15"/>
      <c r="E366" s="16"/>
      <c r="F366" s="16"/>
      <c r="G366" s="15"/>
      <c r="H366" s="15"/>
      <c r="I366" s="15"/>
      <c r="J366" s="15"/>
      <c r="K366" s="15"/>
      <c r="L366" s="15"/>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row>
    <row r="367" ht="15.75" customHeight="1">
      <c r="A367" s="15"/>
      <c r="B367" s="15"/>
      <c r="C367" s="15"/>
      <c r="D367" s="15"/>
      <c r="E367" s="16"/>
      <c r="F367" s="16"/>
      <c r="G367" s="15"/>
      <c r="H367" s="15"/>
      <c r="I367" s="15"/>
      <c r="J367" s="15"/>
      <c r="K367" s="15"/>
      <c r="L367" s="15"/>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row>
    <row r="368" ht="15.75" customHeight="1">
      <c r="A368" s="15"/>
      <c r="B368" s="15"/>
      <c r="C368" s="15"/>
      <c r="D368" s="15"/>
      <c r="E368" s="16"/>
      <c r="F368" s="16"/>
      <c r="G368" s="15"/>
      <c r="H368" s="15"/>
      <c r="I368" s="15"/>
      <c r="J368" s="15"/>
      <c r="K368" s="15"/>
      <c r="L368" s="15"/>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row>
    <row r="369" ht="15.75" customHeight="1">
      <c r="A369" s="15"/>
      <c r="B369" s="15"/>
      <c r="C369" s="15"/>
      <c r="D369" s="15"/>
      <c r="E369" s="16"/>
      <c r="F369" s="16"/>
      <c r="G369" s="15"/>
      <c r="H369" s="15"/>
      <c r="I369" s="15"/>
      <c r="J369" s="15"/>
      <c r="K369" s="15"/>
      <c r="L369" s="15"/>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row>
    <row r="370" ht="15.75" customHeight="1">
      <c r="A370" s="15"/>
      <c r="B370" s="15"/>
      <c r="C370" s="15"/>
      <c r="D370" s="15"/>
      <c r="E370" s="16"/>
      <c r="F370" s="16"/>
      <c r="G370" s="15"/>
      <c r="H370" s="15"/>
      <c r="I370" s="15"/>
      <c r="J370" s="15"/>
      <c r="K370" s="15"/>
      <c r="L370" s="15"/>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row>
    <row r="371" ht="15.75" customHeight="1">
      <c r="A371" s="15"/>
      <c r="B371" s="15"/>
      <c r="C371" s="15"/>
      <c r="D371" s="15"/>
      <c r="E371" s="16"/>
      <c r="F371" s="16"/>
      <c r="G371" s="15"/>
      <c r="H371" s="15"/>
      <c r="I371" s="15"/>
      <c r="J371" s="15"/>
      <c r="K371" s="15"/>
      <c r="L371" s="15"/>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row>
    <row r="372" ht="15.75" customHeight="1">
      <c r="A372" s="15"/>
      <c r="B372" s="15"/>
      <c r="C372" s="15"/>
      <c r="D372" s="15"/>
      <c r="E372" s="16"/>
      <c r="F372" s="16"/>
      <c r="G372" s="15"/>
      <c r="H372" s="15"/>
      <c r="I372" s="15"/>
      <c r="J372" s="15"/>
      <c r="K372" s="15"/>
      <c r="L372" s="15"/>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row>
    <row r="373" ht="15.75" customHeight="1">
      <c r="A373" s="15"/>
      <c r="B373" s="15"/>
      <c r="C373" s="15"/>
      <c r="D373" s="15"/>
      <c r="E373" s="16"/>
      <c r="F373" s="16"/>
      <c r="G373" s="15"/>
      <c r="H373" s="15"/>
      <c r="I373" s="15"/>
      <c r="J373" s="15"/>
      <c r="K373" s="15"/>
      <c r="L373" s="15"/>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row>
    <row r="374" ht="15.75" customHeight="1">
      <c r="A374" s="15"/>
      <c r="B374" s="15"/>
      <c r="C374" s="15"/>
      <c r="D374" s="15"/>
      <c r="E374" s="16"/>
      <c r="F374" s="16"/>
      <c r="G374" s="15"/>
      <c r="H374" s="15"/>
      <c r="I374" s="15"/>
      <c r="J374" s="15"/>
      <c r="K374" s="15"/>
      <c r="L374" s="15"/>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row>
    <row r="375" ht="15.75" customHeight="1">
      <c r="A375" s="15"/>
      <c r="B375" s="15"/>
      <c r="C375" s="15"/>
      <c r="D375" s="15"/>
      <c r="E375" s="16"/>
      <c r="F375" s="16"/>
      <c r="G375" s="15"/>
      <c r="H375" s="15"/>
      <c r="I375" s="15"/>
      <c r="J375" s="15"/>
      <c r="K375" s="15"/>
      <c r="L375" s="15"/>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row>
    <row r="376" ht="15.75" customHeight="1">
      <c r="A376" s="15"/>
      <c r="B376" s="15"/>
      <c r="C376" s="15"/>
      <c r="D376" s="15"/>
      <c r="E376" s="16"/>
      <c r="F376" s="16"/>
      <c r="G376" s="15"/>
      <c r="H376" s="15"/>
      <c r="I376" s="15"/>
      <c r="J376" s="15"/>
      <c r="K376" s="15"/>
      <c r="L376" s="15"/>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row>
    <row r="377" ht="15.75" customHeight="1">
      <c r="A377" s="15"/>
      <c r="B377" s="15"/>
      <c r="C377" s="15"/>
      <c r="D377" s="15"/>
      <c r="E377" s="16"/>
      <c r="F377" s="16"/>
      <c r="G377" s="15"/>
      <c r="H377" s="15"/>
      <c r="I377" s="15"/>
      <c r="J377" s="15"/>
      <c r="K377" s="15"/>
      <c r="L377" s="15"/>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row>
    <row r="378" ht="15.75" customHeight="1">
      <c r="A378" s="15"/>
      <c r="B378" s="15"/>
      <c r="C378" s="15"/>
      <c r="D378" s="15"/>
      <c r="E378" s="16"/>
      <c r="F378" s="16"/>
      <c r="G378" s="15"/>
      <c r="H378" s="15"/>
      <c r="I378" s="15"/>
      <c r="J378" s="15"/>
      <c r="K378" s="15"/>
      <c r="L378" s="15"/>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row>
    <row r="379" ht="15.75" customHeight="1">
      <c r="A379" s="15"/>
      <c r="B379" s="15"/>
      <c r="C379" s="15"/>
      <c r="D379" s="15"/>
      <c r="E379" s="16"/>
      <c r="F379" s="16"/>
      <c r="G379" s="15"/>
      <c r="H379" s="15"/>
      <c r="I379" s="15"/>
      <c r="J379" s="15"/>
      <c r="K379" s="15"/>
      <c r="L379" s="15"/>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row>
    <row r="380" ht="15.75" customHeight="1">
      <c r="A380" s="15"/>
      <c r="B380" s="15"/>
      <c r="C380" s="15"/>
      <c r="D380" s="15"/>
      <c r="E380" s="16"/>
      <c r="F380" s="16"/>
      <c r="G380" s="15"/>
      <c r="H380" s="15"/>
      <c r="I380" s="15"/>
      <c r="J380" s="15"/>
      <c r="K380" s="15"/>
      <c r="L380" s="15"/>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row>
    <row r="381" ht="15.75" customHeight="1">
      <c r="A381" s="15"/>
      <c r="B381" s="15"/>
      <c r="C381" s="15"/>
      <c r="D381" s="15"/>
      <c r="E381" s="16"/>
      <c r="F381" s="16"/>
      <c r="G381" s="15"/>
      <c r="H381" s="15"/>
      <c r="I381" s="15"/>
      <c r="J381" s="15"/>
      <c r="K381" s="15"/>
      <c r="L381" s="15"/>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row>
    <row r="382" ht="15.75" customHeight="1">
      <c r="A382" s="15"/>
      <c r="B382" s="15"/>
      <c r="C382" s="15"/>
      <c r="D382" s="15"/>
      <c r="E382" s="16"/>
      <c r="F382" s="16"/>
      <c r="G382" s="15"/>
      <c r="H382" s="15"/>
      <c r="I382" s="15"/>
      <c r="J382" s="15"/>
      <c r="K382" s="15"/>
      <c r="L382" s="15"/>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row>
    <row r="383" ht="15.75" customHeight="1">
      <c r="A383" s="15"/>
      <c r="B383" s="15"/>
      <c r="C383" s="15"/>
      <c r="D383" s="15"/>
      <c r="E383" s="16"/>
      <c r="F383" s="16"/>
      <c r="G383" s="15"/>
      <c r="H383" s="15"/>
      <c r="I383" s="15"/>
      <c r="J383" s="15"/>
      <c r="K383" s="15"/>
      <c r="L383" s="15"/>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row>
    <row r="384" ht="15.75" customHeight="1">
      <c r="A384" s="15"/>
      <c r="B384" s="15"/>
      <c r="C384" s="15"/>
      <c r="D384" s="15"/>
      <c r="E384" s="16"/>
      <c r="F384" s="16"/>
      <c r="G384" s="15"/>
      <c r="H384" s="15"/>
      <c r="I384" s="15"/>
      <c r="J384" s="15"/>
      <c r="K384" s="15"/>
      <c r="L384" s="15"/>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row>
    <row r="385" ht="15.75" customHeight="1">
      <c r="A385" s="15"/>
      <c r="B385" s="15"/>
      <c r="C385" s="15"/>
      <c r="D385" s="15"/>
      <c r="E385" s="16"/>
      <c r="F385" s="16"/>
      <c r="G385" s="15"/>
      <c r="H385" s="15"/>
      <c r="I385" s="15"/>
      <c r="J385" s="15"/>
      <c r="K385" s="15"/>
      <c r="L385" s="15"/>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row>
    <row r="386" ht="15.75" customHeight="1">
      <c r="A386" s="15"/>
      <c r="B386" s="15"/>
      <c r="C386" s="15"/>
      <c r="D386" s="15"/>
      <c r="E386" s="16"/>
      <c r="F386" s="16"/>
      <c r="G386" s="15"/>
      <c r="H386" s="15"/>
      <c r="I386" s="15"/>
      <c r="J386" s="15"/>
      <c r="K386" s="15"/>
      <c r="L386" s="15"/>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row>
    <row r="387" ht="15.75" customHeight="1">
      <c r="A387" s="15"/>
      <c r="B387" s="15"/>
      <c r="C387" s="15"/>
      <c r="D387" s="15"/>
      <c r="E387" s="16"/>
      <c r="F387" s="16"/>
      <c r="G387" s="15"/>
      <c r="H387" s="15"/>
      <c r="I387" s="15"/>
      <c r="J387" s="15"/>
      <c r="K387" s="15"/>
      <c r="L387" s="15"/>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row>
    <row r="388" ht="15.75" customHeight="1">
      <c r="A388" s="15"/>
      <c r="B388" s="15"/>
      <c r="C388" s="15"/>
      <c r="D388" s="15"/>
      <c r="E388" s="16"/>
      <c r="F388" s="16"/>
      <c r="G388" s="15"/>
      <c r="H388" s="15"/>
      <c r="I388" s="15"/>
      <c r="J388" s="15"/>
      <c r="K388" s="15"/>
      <c r="L388" s="15"/>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row>
    <row r="389" ht="15.75" customHeight="1">
      <c r="A389" s="15"/>
      <c r="B389" s="15"/>
      <c r="C389" s="15"/>
      <c r="D389" s="15"/>
      <c r="E389" s="16"/>
      <c r="F389" s="16"/>
      <c r="G389" s="15"/>
      <c r="H389" s="15"/>
      <c r="I389" s="15"/>
      <c r="J389" s="15"/>
      <c r="K389" s="15"/>
      <c r="L389" s="15"/>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row>
    <row r="390" ht="15.75" customHeight="1">
      <c r="A390" s="15"/>
      <c r="B390" s="15"/>
      <c r="C390" s="15"/>
      <c r="D390" s="15"/>
      <c r="E390" s="16"/>
      <c r="F390" s="16"/>
      <c r="G390" s="15"/>
      <c r="H390" s="15"/>
      <c r="I390" s="15"/>
      <c r="J390" s="15"/>
      <c r="K390" s="15"/>
      <c r="L390" s="15"/>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row>
    <row r="391" ht="15.75" customHeight="1">
      <c r="A391" s="15"/>
      <c r="B391" s="15"/>
      <c r="C391" s="15"/>
      <c r="D391" s="15"/>
      <c r="E391" s="16"/>
      <c r="F391" s="16"/>
      <c r="G391" s="15"/>
      <c r="H391" s="15"/>
      <c r="I391" s="15"/>
      <c r="J391" s="15"/>
      <c r="K391" s="15"/>
      <c r="L391" s="15"/>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row>
    <row r="392" ht="15.75" customHeight="1">
      <c r="A392" s="15"/>
      <c r="B392" s="15"/>
      <c r="C392" s="15"/>
      <c r="D392" s="15"/>
      <c r="E392" s="16"/>
      <c r="F392" s="16"/>
      <c r="G392" s="15"/>
      <c r="H392" s="15"/>
      <c r="I392" s="15"/>
      <c r="J392" s="15"/>
      <c r="K392" s="15"/>
      <c r="L392" s="15"/>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row>
    <row r="393" ht="15.75" customHeight="1">
      <c r="A393" s="15"/>
      <c r="B393" s="15"/>
      <c r="C393" s="15"/>
      <c r="D393" s="15"/>
      <c r="E393" s="16"/>
      <c r="F393" s="16"/>
      <c r="G393" s="15"/>
      <c r="H393" s="15"/>
      <c r="I393" s="15"/>
      <c r="J393" s="15"/>
      <c r="K393" s="15"/>
      <c r="L393" s="15"/>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row>
    <row r="394" ht="15.75" customHeight="1">
      <c r="A394" s="15"/>
      <c r="B394" s="15"/>
      <c r="C394" s="15"/>
      <c r="D394" s="15"/>
      <c r="E394" s="16"/>
      <c r="F394" s="16"/>
      <c r="G394" s="15"/>
      <c r="H394" s="15"/>
      <c r="I394" s="15"/>
      <c r="J394" s="15"/>
      <c r="K394" s="15"/>
      <c r="L394" s="15"/>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row>
    <row r="395" ht="15.75" customHeight="1">
      <c r="A395" s="15"/>
      <c r="B395" s="15"/>
      <c r="C395" s="15"/>
      <c r="D395" s="15"/>
      <c r="E395" s="16"/>
      <c r="F395" s="16"/>
      <c r="G395" s="15"/>
      <c r="H395" s="15"/>
      <c r="I395" s="15"/>
      <c r="J395" s="15"/>
      <c r="K395" s="15"/>
      <c r="L395" s="15"/>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row>
    <row r="396" ht="15.75" customHeight="1">
      <c r="A396" s="15"/>
      <c r="B396" s="15"/>
      <c r="C396" s="15"/>
      <c r="D396" s="15"/>
      <c r="E396" s="16"/>
      <c r="F396" s="16"/>
      <c r="G396" s="15"/>
      <c r="H396" s="15"/>
      <c r="I396" s="15"/>
      <c r="J396" s="15"/>
      <c r="K396" s="15"/>
      <c r="L396" s="15"/>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row>
    <row r="397" ht="15.75" customHeight="1">
      <c r="A397" s="15"/>
      <c r="B397" s="15"/>
      <c r="C397" s="15"/>
      <c r="D397" s="15"/>
      <c r="E397" s="16"/>
      <c r="F397" s="16"/>
      <c r="G397" s="15"/>
      <c r="H397" s="15"/>
      <c r="I397" s="15"/>
      <c r="J397" s="15"/>
      <c r="K397" s="15"/>
      <c r="L397" s="15"/>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row>
    <row r="398" ht="15.75" customHeight="1">
      <c r="A398" s="15"/>
      <c r="B398" s="15"/>
      <c r="C398" s="15"/>
      <c r="D398" s="15"/>
      <c r="E398" s="16"/>
      <c r="F398" s="16"/>
      <c r="G398" s="15"/>
      <c r="H398" s="15"/>
      <c r="I398" s="15"/>
      <c r="J398" s="15"/>
      <c r="K398" s="15"/>
      <c r="L398" s="15"/>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row>
    <row r="399" ht="15.75" customHeight="1">
      <c r="A399" s="15"/>
      <c r="B399" s="15"/>
      <c r="C399" s="15"/>
      <c r="D399" s="15"/>
      <c r="E399" s="16"/>
      <c r="F399" s="16"/>
      <c r="G399" s="15"/>
      <c r="H399" s="15"/>
      <c r="I399" s="15"/>
      <c r="J399" s="15"/>
      <c r="K399" s="15"/>
      <c r="L399" s="15"/>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row>
    <row r="400" ht="15.75" customHeight="1">
      <c r="A400" s="15"/>
      <c r="B400" s="15"/>
      <c r="C400" s="15"/>
      <c r="D400" s="15"/>
      <c r="E400" s="16"/>
      <c r="F400" s="16"/>
      <c r="G400" s="15"/>
      <c r="H400" s="15"/>
      <c r="I400" s="15"/>
      <c r="J400" s="15"/>
      <c r="K400" s="15"/>
      <c r="L400" s="15"/>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row>
    <row r="401" ht="15.75" customHeight="1">
      <c r="A401" s="15"/>
      <c r="B401" s="15"/>
      <c r="C401" s="15"/>
      <c r="D401" s="15"/>
      <c r="E401" s="16"/>
      <c r="F401" s="16"/>
      <c r="G401" s="15"/>
      <c r="H401" s="15"/>
      <c r="I401" s="15"/>
      <c r="J401" s="15"/>
      <c r="K401" s="15"/>
      <c r="L401" s="15"/>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row>
    <row r="402" ht="15.75" customHeight="1">
      <c r="A402" s="15"/>
      <c r="B402" s="15"/>
      <c r="C402" s="15"/>
      <c r="D402" s="15"/>
      <c r="E402" s="16"/>
      <c r="F402" s="16"/>
      <c r="G402" s="15"/>
      <c r="H402" s="15"/>
      <c r="I402" s="15"/>
      <c r="J402" s="15"/>
      <c r="K402" s="15"/>
      <c r="L402" s="15"/>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row>
    <row r="403" ht="15.75" customHeight="1">
      <c r="A403" s="15"/>
      <c r="B403" s="15"/>
      <c r="C403" s="15"/>
      <c r="D403" s="15"/>
      <c r="E403" s="16"/>
      <c r="F403" s="16"/>
      <c r="G403" s="15"/>
      <c r="H403" s="15"/>
      <c r="I403" s="15"/>
      <c r="J403" s="15"/>
      <c r="K403" s="15"/>
      <c r="L403" s="15"/>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row>
    <row r="404" ht="15.75" customHeight="1">
      <c r="A404" s="15"/>
      <c r="B404" s="15"/>
      <c r="C404" s="15"/>
      <c r="D404" s="15"/>
      <c r="E404" s="16"/>
      <c r="F404" s="16"/>
      <c r="G404" s="15"/>
      <c r="H404" s="15"/>
      <c r="I404" s="15"/>
      <c r="J404" s="15"/>
      <c r="K404" s="15"/>
      <c r="L404" s="15"/>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row>
    <row r="405" ht="15.75" customHeight="1">
      <c r="A405" s="15"/>
      <c r="B405" s="15"/>
      <c r="C405" s="15"/>
      <c r="D405" s="15"/>
      <c r="E405" s="16"/>
      <c r="F405" s="16"/>
      <c r="G405" s="15"/>
      <c r="H405" s="15"/>
      <c r="I405" s="15"/>
      <c r="J405" s="15"/>
      <c r="K405" s="15"/>
      <c r="L405" s="15"/>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row>
    <row r="406" ht="15.75" customHeight="1">
      <c r="A406" s="15"/>
      <c r="B406" s="15"/>
      <c r="C406" s="15"/>
      <c r="D406" s="15"/>
      <c r="E406" s="16"/>
      <c r="F406" s="16"/>
      <c r="G406" s="15"/>
      <c r="H406" s="15"/>
      <c r="I406" s="15"/>
      <c r="J406" s="15"/>
      <c r="K406" s="15"/>
      <c r="L406" s="15"/>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row>
    <row r="407" ht="15.75" customHeight="1">
      <c r="A407" s="15"/>
      <c r="B407" s="15"/>
      <c r="C407" s="15"/>
      <c r="D407" s="15"/>
      <c r="E407" s="16"/>
      <c r="F407" s="16"/>
      <c r="G407" s="15"/>
      <c r="H407" s="15"/>
      <c r="I407" s="15"/>
      <c r="J407" s="15"/>
      <c r="K407" s="15"/>
      <c r="L407" s="15"/>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row>
    <row r="408" ht="15.75" customHeight="1">
      <c r="A408" s="15"/>
      <c r="B408" s="15"/>
      <c r="C408" s="15"/>
      <c r="D408" s="15"/>
      <c r="E408" s="16"/>
      <c r="F408" s="16"/>
      <c r="G408" s="15"/>
      <c r="H408" s="15"/>
      <c r="I408" s="15"/>
      <c r="J408" s="15"/>
      <c r="K408" s="15"/>
      <c r="L408" s="15"/>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row>
    <row r="409" ht="15.75" customHeight="1">
      <c r="A409" s="15"/>
      <c r="B409" s="15"/>
      <c r="C409" s="15"/>
      <c r="D409" s="15"/>
      <c r="E409" s="16"/>
      <c r="F409" s="16"/>
      <c r="G409" s="15"/>
      <c r="H409" s="15"/>
      <c r="I409" s="15"/>
      <c r="J409" s="15"/>
      <c r="K409" s="15"/>
      <c r="L409" s="15"/>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row>
    <row r="410" ht="15.75" customHeight="1">
      <c r="A410" s="15"/>
      <c r="B410" s="15"/>
      <c r="C410" s="15"/>
      <c r="D410" s="15"/>
      <c r="E410" s="16"/>
      <c r="F410" s="16"/>
      <c r="G410" s="15"/>
      <c r="H410" s="15"/>
      <c r="I410" s="15"/>
      <c r="J410" s="15"/>
      <c r="K410" s="15"/>
      <c r="L410" s="15"/>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row>
    <row r="411" ht="15.75" customHeight="1">
      <c r="A411" s="15"/>
      <c r="B411" s="15"/>
      <c r="C411" s="15"/>
      <c r="D411" s="15"/>
      <c r="E411" s="16"/>
      <c r="F411" s="16"/>
      <c r="G411" s="15"/>
      <c r="H411" s="15"/>
      <c r="I411" s="15"/>
      <c r="J411" s="15"/>
      <c r="K411" s="15"/>
      <c r="L411" s="15"/>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row>
    <row r="412" ht="15.75" customHeight="1">
      <c r="A412" s="15"/>
      <c r="B412" s="15"/>
      <c r="C412" s="15"/>
      <c r="D412" s="15"/>
      <c r="E412" s="16"/>
      <c r="F412" s="16"/>
      <c r="G412" s="15"/>
      <c r="H412" s="15"/>
      <c r="I412" s="15"/>
      <c r="J412" s="15"/>
      <c r="K412" s="15"/>
      <c r="L412" s="15"/>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row>
    <row r="413" ht="15.75" customHeight="1">
      <c r="A413" s="15"/>
      <c r="B413" s="15"/>
      <c r="C413" s="15"/>
      <c r="D413" s="15"/>
      <c r="E413" s="16"/>
      <c r="F413" s="16"/>
      <c r="G413" s="15"/>
      <c r="H413" s="15"/>
      <c r="I413" s="15"/>
      <c r="J413" s="15"/>
      <c r="K413" s="15"/>
      <c r="L413" s="15"/>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row>
    <row r="414" ht="15.75" customHeight="1">
      <c r="A414" s="15"/>
      <c r="B414" s="15"/>
      <c r="C414" s="15"/>
      <c r="D414" s="15"/>
      <c r="E414" s="16"/>
      <c r="F414" s="16"/>
      <c r="G414" s="15"/>
      <c r="H414" s="15"/>
      <c r="I414" s="15"/>
      <c r="J414" s="15"/>
      <c r="K414" s="15"/>
      <c r="L414" s="15"/>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row>
    <row r="415" ht="15.75" customHeight="1">
      <c r="A415" s="15"/>
      <c r="B415" s="15"/>
      <c r="C415" s="15"/>
      <c r="D415" s="15"/>
      <c r="E415" s="16"/>
      <c r="F415" s="16"/>
      <c r="G415" s="15"/>
      <c r="H415" s="15"/>
      <c r="I415" s="15"/>
      <c r="J415" s="15"/>
      <c r="K415" s="15"/>
      <c r="L415" s="15"/>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row>
    <row r="416" ht="15.75" customHeight="1">
      <c r="A416" s="15"/>
      <c r="B416" s="15"/>
      <c r="C416" s="15"/>
      <c r="D416" s="15"/>
      <c r="E416" s="16"/>
      <c r="F416" s="16"/>
      <c r="G416" s="15"/>
      <c r="H416" s="15"/>
      <c r="I416" s="15"/>
      <c r="J416" s="15"/>
      <c r="K416" s="15"/>
      <c r="L416" s="15"/>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row>
    <row r="417" ht="15.75" customHeight="1">
      <c r="A417" s="15"/>
      <c r="B417" s="15"/>
      <c r="C417" s="15"/>
      <c r="D417" s="15"/>
      <c r="E417" s="16"/>
      <c r="F417" s="16"/>
      <c r="G417" s="15"/>
      <c r="H417" s="15"/>
      <c r="I417" s="15"/>
      <c r="J417" s="15"/>
      <c r="K417" s="15"/>
      <c r="L417" s="15"/>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row>
    <row r="418" ht="15.75" customHeight="1">
      <c r="A418" s="15"/>
      <c r="B418" s="15"/>
      <c r="C418" s="15"/>
      <c r="D418" s="15"/>
      <c r="E418" s="16"/>
      <c r="F418" s="16"/>
      <c r="G418" s="15"/>
      <c r="H418" s="15"/>
      <c r="I418" s="15"/>
      <c r="J418" s="15"/>
      <c r="K418" s="15"/>
      <c r="L418" s="15"/>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row>
    <row r="419" ht="15.75" customHeight="1">
      <c r="A419" s="15"/>
      <c r="B419" s="15"/>
      <c r="C419" s="15"/>
      <c r="D419" s="15"/>
      <c r="E419" s="16"/>
      <c r="F419" s="16"/>
      <c r="G419" s="15"/>
      <c r="H419" s="15"/>
      <c r="I419" s="15"/>
      <c r="J419" s="15"/>
      <c r="K419" s="15"/>
      <c r="L419" s="15"/>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row>
    <row r="420" ht="15.75" customHeight="1">
      <c r="A420" s="15"/>
      <c r="B420" s="15"/>
      <c r="C420" s="15"/>
      <c r="D420" s="15"/>
      <c r="E420" s="16"/>
      <c r="F420" s="16"/>
      <c r="G420" s="15"/>
      <c r="H420" s="15"/>
      <c r="I420" s="15"/>
      <c r="J420" s="15"/>
      <c r="K420" s="15"/>
      <c r="L420" s="15"/>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row>
    <row r="421" ht="15.75" customHeight="1">
      <c r="A421" s="15"/>
      <c r="B421" s="15"/>
      <c r="C421" s="15"/>
      <c r="D421" s="15"/>
      <c r="E421" s="16"/>
      <c r="F421" s="16"/>
      <c r="G421" s="15"/>
      <c r="H421" s="15"/>
      <c r="I421" s="15"/>
      <c r="J421" s="15"/>
      <c r="K421" s="15"/>
      <c r="L421" s="15"/>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row>
    <row r="422" ht="15.75" customHeight="1">
      <c r="A422" s="15"/>
      <c r="B422" s="15"/>
      <c r="C422" s="15"/>
      <c r="D422" s="15"/>
      <c r="E422" s="16"/>
      <c r="F422" s="16"/>
      <c r="G422" s="15"/>
      <c r="H422" s="15"/>
      <c r="I422" s="15"/>
      <c r="J422" s="15"/>
      <c r="K422" s="15"/>
      <c r="L422" s="15"/>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row>
    <row r="423" ht="15.75" customHeight="1">
      <c r="A423" s="15"/>
      <c r="B423" s="15"/>
      <c r="C423" s="15"/>
      <c r="D423" s="15"/>
      <c r="E423" s="16"/>
      <c r="F423" s="16"/>
      <c r="G423" s="15"/>
      <c r="H423" s="15"/>
      <c r="I423" s="15"/>
      <c r="J423" s="15"/>
      <c r="K423" s="15"/>
      <c r="L423" s="15"/>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row>
    <row r="424" ht="15.75" customHeight="1">
      <c r="A424" s="15"/>
      <c r="B424" s="15"/>
      <c r="C424" s="15"/>
      <c r="D424" s="15"/>
      <c r="E424" s="16"/>
      <c r="F424" s="16"/>
      <c r="G424" s="15"/>
      <c r="H424" s="15"/>
      <c r="I424" s="15"/>
      <c r="J424" s="15"/>
      <c r="K424" s="15"/>
      <c r="L424" s="15"/>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row>
    <row r="425" ht="15.75" customHeight="1">
      <c r="A425" s="15"/>
      <c r="B425" s="15"/>
      <c r="C425" s="15"/>
      <c r="D425" s="15"/>
      <c r="E425" s="16"/>
      <c r="F425" s="16"/>
      <c r="G425" s="15"/>
      <c r="H425" s="15"/>
      <c r="I425" s="15"/>
      <c r="J425" s="15"/>
      <c r="K425" s="15"/>
      <c r="L425" s="15"/>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row>
    <row r="426" ht="15.75" customHeight="1">
      <c r="A426" s="15"/>
      <c r="B426" s="15"/>
      <c r="C426" s="15"/>
      <c r="D426" s="15"/>
      <c r="E426" s="16"/>
      <c r="F426" s="16"/>
      <c r="G426" s="15"/>
      <c r="H426" s="15"/>
      <c r="I426" s="15"/>
      <c r="J426" s="15"/>
      <c r="K426" s="15"/>
      <c r="L426" s="15"/>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row>
    <row r="427" ht="15.75" customHeight="1">
      <c r="A427" s="15"/>
      <c r="B427" s="15"/>
      <c r="C427" s="15"/>
      <c r="D427" s="15"/>
      <c r="E427" s="16"/>
      <c r="F427" s="16"/>
      <c r="G427" s="15"/>
      <c r="H427" s="15"/>
      <c r="I427" s="15"/>
      <c r="J427" s="15"/>
      <c r="K427" s="15"/>
      <c r="L427" s="15"/>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row>
    <row r="428" ht="15.75" customHeight="1">
      <c r="A428" s="15"/>
      <c r="B428" s="15"/>
      <c r="C428" s="15"/>
      <c r="D428" s="15"/>
      <c r="E428" s="16"/>
      <c r="F428" s="16"/>
      <c r="G428" s="15"/>
      <c r="H428" s="15"/>
      <c r="I428" s="15"/>
      <c r="J428" s="15"/>
      <c r="K428" s="15"/>
      <c r="L428" s="15"/>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row>
    <row r="429" ht="15.75" customHeight="1">
      <c r="A429" s="15"/>
      <c r="B429" s="15"/>
      <c r="C429" s="15"/>
      <c r="D429" s="15"/>
      <c r="E429" s="16"/>
      <c r="F429" s="16"/>
      <c r="G429" s="15"/>
      <c r="H429" s="15"/>
      <c r="I429" s="15"/>
      <c r="J429" s="15"/>
      <c r="K429" s="15"/>
      <c r="L429" s="15"/>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row>
    <row r="430" ht="15.75" customHeight="1">
      <c r="A430" s="15"/>
      <c r="B430" s="15"/>
      <c r="C430" s="15"/>
      <c r="D430" s="15"/>
      <c r="E430" s="16"/>
      <c r="F430" s="16"/>
      <c r="G430" s="15"/>
      <c r="H430" s="15"/>
      <c r="I430" s="15"/>
      <c r="J430" s="15"/>
      <c r="K430" s="15"/>
      <c r="L430" s="15"/>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row>
    <row r="431" ht="15.75" customHeight="1">
      <c r="A431" s="15"/>
      <c r="B431" s="15"/>
      <c r="C431" s="15"/>
      <c r="D431" s="15"/>
      <c r="E431" s="16"/>
      <c r="F431" s="16"/>
      <c r="G431" s="15"/>
      <c r="H431" s="15"/>
      <c r="I431" s="15"/>
      <c r="J431" s="15"/>
      <c r="K431" s="15"/>
      <c r="L431" s="15"/>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row>
    <row r="432" ht="15.75" customHeight="1">
      <c r="A432" s="15"/>
      <c r="B432" s="15"/>
      <c r="C432" s="15"/>
      <c r="D432" s="15"/>
      <c r="E432" s="16"/>
      <c r="F432" s="16"/>
      <c r="G432" s="15"/>
      <c r="H432" s="15"/>
      <c r="I432" s="15"/>
      <c r="J432" s="15"/>
      <c r="K432" s="15"/>
      <c r="L432" s="15"/>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row>
    <row r="433" ht="15.75" customHeight="1">
      <c r="A433" s="15"/>
      <c r="B433" s="15"/>
      <c r="C433" s="15"/>
      <c r="D433" s="15"/>
      <c r="E433" s="16"/>
      <c r="F433" s="16"/>
      <c r="G433" s="15"/>
      <c r="H433" s="15"/>
      <c r="I433" s="15"/>
      <c r="J433" s="15"/>
      <c r="K433" s="15"/>
      <c r="L433" s="15"/>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row>
    <row r="434" ht="15.75" customHeight="1">
      <c r="A434" s="15"/>
      <c r="B434" s="15"/>
      <c r="C434" s="15"/>
      <c r="D434" s="15"/>
      <c r="E434" s="16"/>
      <c r="F434" s="16"/>
      <c r="G434" s="15"/>
      <c r="H434" s="15"/>
      <c r="I434" s="15"/>
      <c r="J434" s="15"/>
      <c r="K434" s="15"/>
      <c r="L434" s="15"/>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row>
    <row r="435" ht="15.75" customHeight="1">
      <c r="A435" s="15"/>
      <c r="B435" s="15"/>
      <c r="C435" s="15"/>
      <c r="D435" s="15"/>
      <c r="E435" s="16"/>
      <c r="F435" s="16"/>
      <c r="G435" s="15"/>
      <c r="H435" s="15"/>
      <c r="I435" s="15"/>
      <c r="J435" s="15"/>
      <c r="K435" s="15"/>
      <c r="L435" s="15"/>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row>
    <row r="436" ht="15.75" customHeight="1">
      <c r="A436" s="15"/>
      <c r="B436" s="15"/>
      <c r="C436" s="15"/>
      <c r="D436" s="15"/>
      <c r="E436" s="16"/>
      <c r="F436" s="16"/>
      <c r="G436" s="15"/>
      <c r="H436" s="15"/>
      <c r="I436" s="15"/>
      <c r="J436" s="15"/>
      <c r="K436" s="15"/>
      <c r="L436" s="15"/>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row>
    <row r="437" ht="15.75" customHeight="1">
      <c r="A437" s="15"/>
      <c r="B437" s="15"/>
      <c r="C437" s="15"/>
      <c r="D437" s="15"/>
      <c r="E437" s="16"/>
      <c r="F437" s="16"/>
      <c r="G437" s="15"/>
      <c r="H437" s="15"/>
      <c r="I437" s="15"/>
      <c r="J437" s="15"/>
      <c r="K437" s="15"/>
      <c r="L437" s="15"/>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row>
    <row r="438" ht="15.75" customHeight="1">
      <c r="A438" s="15"/>
      <c r="B438" s="15"/>
      <c r="C438" s="15"/>
      <c r="D438" s="15"/>
      <c r="E438" s="16"/>
      <c r="F438" s="16"/>
      <c r="G438" s="15"/>
      <c r="H438" s="15"/>
      <c r="I438" s="15"/>
      <c r="J438" s="15"/>
      <c r="K438" s="15"/>
      <c r="L438" s="15"/>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row>
    <row r="439" ht="15.75" customHeight="1">
      <c r="A439" s="15"/>
      <c r="B439" s="15"/>
      <c r="C439" s="15"/>
      <c r="D439" s="15"/>
      <c r="E439" s="16"/>
      <c r="F439" s="16"/>
      <c r="G439" s="15"/>
      <c r="H439" s="15"/>
      <c r="I439" s="15"/>
      <c r="J439" s="15"/>
      <c r="K439" s="15"/>
      <c r="L439" s="15"/>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row>
    <row r="440" ht="15.75" customHeight="1">
      <c r="A440" s="15"/>
      <c r="B440" s="15"/>
      <c r="C440" s="15"/>
      <c r="D440" s="15"/>
      <c r="E440" s="16"/>
      <c r="F440" s="16"/>
      <c r="G440" s="15"/>
      <c r="H440" s="15"/>
      <c r="I440" s="15"/>
      <c r="J440" s="15"/>
      <c r="K440" s="15"/>
      <c r="L440" s="15"/>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row>
    <row r="441" ht="15.75" customHeight="1">
      <c r="A441" s="15"/>
      <c r="B441" s="15"/>
      <c r="C441" s="15"/>
      <c r="D441" s="15"/>
      <c r="E441" s="16"/>
      <c r="F441" s="16"/>
      <c r="G441" s="15"/>
      <c r="H441" s="15"/>
      <c r="I441" s="15"/>
      <c r="J441" s="15"/>
      <c r="K441" s="15"/>
      <c r="L441" s="15"/>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row>
    <row r="442" ht="15.75" customHeight="1">
      <c r="A442" s="15"/>
      <c r="B442" s="15"/>
      <c r="C442" s="15"/>
      <c r="D442" s="15"/>
      <c r="E442" s="16"/>
      <c r="F442" s="16"/>
      <c r="G442" s="15"/>
      <c r="H442" s="15"/>
      <c r="I442" s="15"/>
      <c r="J442" s="15"/>
      <c r="K442" s="15"/>
      <c r="L442" s="15"/>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row>
    <row r="443" ht="15.75" customHeight="1">
      <c r="A443" s="15"/>
      <c r="B443" s="15"/>
      <c r="C443" s="15"/>
      <c r="D443" s="15"/>
      <c r="E443" s="16"/>
      <c r="F443" s="16"/>
      <c r="G443" s="15"/>
      <c r="H443" s="15"/>
      <c r="I443" s="15"/>
      <c r="J443" s="15"/>
      <c r="K443" s="15"/>
      <c r="L443" s="15"/>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row>
    <row r="444" ht="15.75" customHeight="1">
      <c r="A444" s="15"/>
      <c r="B444" s="15"/>
      <c r="C444" s="15"/>
      <c r="D444" s="15"/>
      <c r="E444" s="16"/>
      <c r="F444" s="16"/>
      <c r="G444" s="15"/>
      <c r="H444" s="15"/>
      <c r="I444" s="15"/>
      <c r="J444" s="15"/>
      <c r="K444" s="15"/>
      <c r="L444" s="15"/>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row>
    <row r="445" ht="15.75" customHeight="1">
      <c r="A445" s="15"/>
      <c r="B445" s="15"/>
      <c r="C445" s="15"/>
      <c r="D445" s="15"/>
      <c r="E445" s="16"/>
      <c r="F445" s="16"/>
      <c r="G445" s="15"/>
      <c r="H445" s="15"/>
      <c r="I445" s="15"/>
      <c r="J445" s="15"/>
      <c r="K445" s="15"/>
      <c r="L445" s="15"/>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row>
    <row r="446" ht="15.75" customHeight="1">
      <c r="A446" s="15"/>
      <c r="B446" s="15"/>
      <c r="C446" s="15"/>
      <c r="D446" s="15"/>
      <c r="E446" s="16"/>
      <c r="F446" s="16"/>
      <c r="G446" s="15"/>
      <c r="H446" s="15"/>
      <c r="I446" s="15"/>
      <c r="J446" s="15"/>
      <c r="K446" s="15"/>
      <c r="L446" s="15"/>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row>
    <row r="447" ht="15.75" customHeight="1">
      <c r="A447" s="15"/>
      <c r="B447" s="15"/>
      <c r="C447" s="15"/>
      <c r="D447" s="15"/>
      <c r="E447" s="16"/>
      <c r="F447" s="16"/>
      <c r="G447" s="15"/>
      <c r="H447" s="15"/>
      <c r="I447" s="15"/>
      <c r="J447" s="15"/>
      <c r="K447" s="15"/>
      <c r="L447" s="15"/>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row>
    <row r="448" ht="15.75" customHeight="1">
      <c r="A448" s="15"/>
      <c r="B448" s="15"/>
      <c r="C448" s="15"/>
      <c r="D448" s="15"/>
      <c r="E448" s="16"/>
      <c r="F448" s="16"/>
      <c r="G448" s="15"/>
      <c r="H448" s="15"/>
      <c r="I448" s="15"/>
      <c r="J448" s="15"/>
      <c r="K448" s="15"/>
      <c r="L448" s="15"/>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row>
    <row r="449" ht="15.75" customHeight="1">
      <c r="A449" s="15"/>
      <c r="B449" s="15"/>
      <c r="C449" s="15"/>
      <c r="D449" s="15"/>
      <c r="E449" s="16"/>
      <c r="F449" s="16"/>
      <c r="G449" s="15"/>
      <c r="H449" s="15"/>
      <c r="I449" s="15"/>
      <c r="J449" s="15"/>
      <c r="K449" s="15"/>
      <c r="L449" s="15"/>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row>
    <row r="450" ht="15.75" customHeight="1">
      <c r="A450" s="15"/>
      <c r="B450" s="15"/>
      <c r="C450" s="15"/>
      <c r="D450" s="15"/>
      <c r="E450" s="16"/>
      <c r="F450" s="16"/>
      <c r="G450" s="15"/>
      <c r="H450" s="15"/>
      <c r="I450" s="15"/>
      <c r="J450" s="15"/>
      <c r="K450" s="15"/>
      <c r="L450" s="15"/>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row>
    <row r="451" ht="15.75" customHeight="1">
      <c r="A451" s="15"/>
      <c r="B451" s="15"/>
      <c r="C451" s="15"/>
      <c r="D451" s="15"/>
      <c r="E451" s="16"/>
      <c r="F451" s="16"/>
      <c r="G451" s="15"/>
      <c r="H451" s="15"/>
      <c r="I451" s="15"/>
      <c r="J451" s="15"/>
      <c r="K451" s="15"/>
      <c r="L451" s="15"/>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row>
    <row r="452" ht="15.75" customHeight="1">
      <c r="A452" s="15"/>
      <c r="B452" s="15"/>
      <c r="C452" s="15"/>
      <c r="D452" s="15"/>
      <c r="E452" s="16"/>
      <c r="F452" s="16"/>
      <c r="G452" s="15"/>
      <c r="H452" s="15"/>
      <c r="I452" s="15"/>
      <c r="J452" s="15"/>
      <c r="K452" s="15"/>
      <c r="L452" s="15"/>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row>
    <row r="453" ht="15.75" customHeight="1">
      <c r="A453" s="15"/>
      <c r="B453" s="15"/>
      <c r="C453" s="15"/>
      <c r="D453" s="15"/>
      <c r="E453" s="16"/>
      <c r="F453" s="16"/>
      <c r="G453" s="15"/>
      <c r="H453" s="15"/>
      <c r="I453" s="15"/>
      <c r="J453" s="15"/>
      <c r="K453" s="15"/>
      <c r="L453" s="15"/>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row>
    <row r="454" ht="15.75" customHeight="1">
      <c r="A454" s="15"/>
      <c r="B454" s="15"/>
      <c r="C454" s="15"/>
      <c r="D454" s="15"/>
      <c r="E454" s="16"/>
      <c r="F454" s="16"/>
      <c r="G454" s="15"/>
      <c r="H454" s="15"/>
      <c r="I454" s="15"/>
      <c r="J454" s="15"/>
      <c r="K454" s="15"/>
      <c r="L454" s="15"/>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row>
    <row r="455" ht="15.75" customHeight="1">
      <c r="A455" s="15"/>
      <c r="B455" s="15"/>
      <c r="C455" s="15"/>
      <c r="D455" s="15"/>
      <c r="E455" s="16"/>
      <c r="F455" s="16"/>
      <c r="G455" s="15"/>
      <c r="H455" s="15"/>
      <c r="I455" s="15"/>
      <c r="J455" s="15"/>
      <c r="K455" s="15"/>
      <c r="L455" s="15"/>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row>
    <row r="456" ht="15.75" customHeight="1">
      <c r="A456" s="15"/>
      <c r="B456" s="15"/>
      <c r="C456" s="15"/>
      <c r="D456" s="15"/>
      <c r="E456" s="16"/>
      <c r="F456" s="16"/>
      <c r="G456" s="15"/>
      <c r="H456" s="15"/>
      <c r="I456" s="15"/>
      <c r="J456" s="15"/>
      <c r="K456" s="15"/>
      <c r="L456" s="15"/>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row>
    <row r="457" ht="15.75" customHeight="1">
      <c r="A457" s="15"/>
      <c r="B457" s="15"/>
      <c r="C457" s="15"/>
      <c r="D457" s="15"/>
      <c r="E457" s="16"/>
      <c r="F457" s="16"/>
      <c r="G457" s="15"/>
      <c r="H457" s="15"/>
      <c r="I457" s="15"/>
      <c r="J457" s="15"/>
      <c r="K457" s="15"/>
      <c r="L457" s="15"/>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row>
    <row r="458" ht="15.75" customHeight="1">
      <c r="A458" s="15"/>
      <c r="B458" s="15"/>
      <c r="C458" s="15"/>
      <c r="D458" s="15"/>
      <c r="E458" s="16"/>
      <c r="F458" s="16"/>
      <c r="G458" s="15"/>
      <c r="H458" s="15"/>
      <c r="I458" s="15"/>
      <c r="J458" s="15"/>
      <c r="K458" s="15"/>
      <c r="L458" s="15"/>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row>
    <row r="459" ht="15.75" customHeight="1">
      <c r="A459" s="15"/>
      <c r="B459" s="15"/>
      <c r="C459" s="15"/>
      <c r="D459" s="15"/>
      <c r="E459" s="16"/>
      <c r="F459" s="16"/>
      <c r="G459" s="15"/>
      <c r="H459" s="15"/>
      <c r="I459" s="15"/>
      <c r="J459" s="15"/>
      <c r="K459" s="15"/>
      <c r="L459" s="15"/>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row>
    <row r="460" ht="15.75" customHeight="1">
      <c r="A460" s="15"/>
      <c r="B460" s="15"/>
      <c r="C460" s="15"/>
      <c r="D460" s="15"/>
      <c r="E460" s="16"/>
      <c r="F460" s="16"/>
      <c r="G460" s="15"/>
      <c r="H460" s="15"/>
      <c r="I460" s="15"/>
      <c r="J460" s="15"/>
      <c r="K460" s="15"/>
      <c r="L460" s="15"/>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row>
    <row r="461" ht="15.75" customHeight="1">
      <c r="A461" s="15"/>
      <c r="B461" s="15"/>
      <c r="C461" s="15"/>
      <c r="D461" s="15"/>
      <c r="E461" s="16"/>
      <c r="F461" s="16"/>
      <c r="G461" s="15"/>
      <c r="H461" s="15"/>
      <c r="I461" s="15"/>
      <c r="J461" s="15"/>
      <c r="K461" s="15"/>
      <c r="L461" s="15"/>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row>
    <row r="462" ht="15.75" customHeight="1">
      <c r="A462" s="15"/>
      <c r="B462" s="15"/>
      <c r="C462" s="15"/>
      <c r="D462" s="15"/>
      <c r="E462" s="16"/>
      <c r="F462" s="16"/>
      <c r="G462" s="15"/>
      <c r="H462" s="15"/>
      <c r="I462" s="15"/>
      <c r="J462" s="15"/>
      <c r="K462" s="15"/>
      <c r="L462" s="15"/>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row>
    <row r="463" ht="15.75" customHeight="1">
      <c r="A463" s="15"/>
      <c r="B463" s="15"/>
      <c r="C463" s="15"/>
      <c r="D463" s="15"/>
      <c r="E463" s="16"/>
      <c r="F463" s="16"/>
      <c r="G463" s="15"/>
      <c r="H463" s="15"/>
      <c r="I463" s="15"/>
      <c r="J463" s="15"/>
      <c r="K463" s="15"/>
      <c r="L463" s="15"/>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row>
    <row r="464" ht="15.75" customHeight="1">
      <c r="A464" s="15"/>
      <c r="B464" s="15"/>
      <c r="C464" s="15"/>
      <c r="D464" s="15"/>
      <c r="E464" s="16"/>
      <c r="F464" s="16"/>
      <c r="G464" s="15"/>
      <c r="H464" s="15"/>
      <c r="I464" s="15"/>
      <c r="J464" s="15"/>
      <c r="K464" s="15"/>
      <c r="L464" s="15"/>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row>
    <row r="465" ht="15.75" customHeight="1">
      <c r="A465" s="15"/>
      <c r="B465" s="15"/>
      <c r="C465" s="15"/>
      <c r="D465" s="15"/>
      <c r="E465" s="16"/>
      <c r="F465" s="16"/>
      <c r="G465" s="15"/>
      <c r="H465" s="15"/>
      <c r="I465" s="15"/>
      <c r="J465" s="15"/>
      <c r="K465" s="15"/>
      <c r="L465" s="15"/>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row>
    <row r="466" ht="15.75" customHeight="1">
      <c r="A466" s="15"/>
      <c r="B466" s="15"/>
      <c r="C466" s="15"/>
      <c r="D466" s="15"/>
      <c r="E466" s="16"/>
      <c r="F466" s="16"/>
      <c r="G466" s="15"/>
      <c r="H466" s="15"/>
      <c r="I466" s="15"/>
      <c r="J466" s="15"/>
      <c r="K466" s="15"/>
      <c r="L466" s="15"/>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row>
    <row r="467" ht="15.75" customHeight="1">
      <c r="A467" s="15"/>
      <c r="B467" s="15"/>
      <c r="C467" s="15"/>
      <c r="D467" s="15"/>
      <c r="E467" s="16"/>
      <c r="F467" s="16"/>
      <c r="G467" s="15"/>
      <c r="H467" s="15"/>
      <c r="I467" s="15"/>
      <c r="J467" s="15"/>
      <c r="K467" s="15"/>
      <c r="L467" s="15"/>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row>
    <row r="468" ht="15.75" customHeight="1">
      <c r="A468" s="15"/>
      <c r="B468" s="15"/>
      <c r="C468" s="15"/>
      <c r="D468" s="15"/>
      <c r="E468" s="16"/>
      <c r="F468" s="16"/>
      <c r="G468" s="15"/>
      <c r="H468" s="15"/>
      <c r="I468" s="15"/>
      <c r="J468" s="15"/>
      <c r="K468" s="15"/>
      <c r="L468" s="15"/>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row>
    <row r="469" ht="15.75" customHeight="1">
      <c r="A469" s="15"/>
      <c r="B469" s="15"/>
      <c r="C469" s="15"/>
      <c r="D469" s="15"/>
      <c r="E469" s="16"/>
      <c r="F469" s="16"/>
      <c r="G469" s="15"/>
      <c r="H469" s="15"/>
      <c r="I469" s="15"/>
      <c r="J469" s="15"/>
      <c r="K469" s="15"/>
      <c r="L469" s="15"/>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row>
    <row r="470" ht="15.75" customHeight="1">
      <c r="A470" s="15"/>
      <c r="B470" s="15"/>
      <c r="C470" s="15"/>
      <c r="D470" s="15"/>
      <c r="E470" s="16"/>
      <c r="F470" s="16"/>
      <c r="G470" s="15"/>
      <c r="H470" s="15"/>
      <c r="I470" s="15"/>
      <c r="J470" s="15"/>
      <c r="K470" s="15"/>
      <c r="L470" s="15"/>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row>
    <row r="471" ht="15.75" customHeight="1">
      <c r="A471" s="15"/>
      <c r="B471" s="15"/>
      <c r="C471" s="15"/>
      <c r="D471" s="15"/>
      <c r="E471" s="16"/>
      <c r="F471" s="16"/>
      <c r="G471" s="15"/>
      <c r="H471" s="15"/>
      <c r="I471" s="15"/>
      <c r="J471" s="15"/>
      <c r="K471" s="15"/>
      <c r="L471" s="15"/>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row>
    <row r="472" ht="15.75" customHeight="1">
      <c r="A472" s="15"/>
      <c r="B472" s="15"/>
      <c r="C472" s="15"/>
      <c r="D472" s="15"/>
      <c r="E472" s="16"/>
      <c r="F472" s="16"/>
      <c r="G472" s="15"/>
      <c r="H472" s="15"/>
      <c r="I472" s="15"/>
      <c r="J472" s="15"/>
      <c r="K472" s="15"/>
      <c r="L472" s="15"/>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row>
    <row r="473" ht="15.75" customHeight="1">
      <c r="A473" s="15"/>
      <c r="B473" s="15"/>
      <c r="C473" s="15"/>
      <c r="D473" s="15"/>
      <c r="E473" s="16"/>
      <c r="F473" s="16"/>
      <c r="G473" s="15"/>
      <c r="H473" s="15"/>
      <c r="I473" s="15"/>
      <c r="J473" s="15"/>
      <c r="K473" s="15"/>
      <c r="L473" s="15"/>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row>
    <row r="474" ht="15.75" customHeight="1">
      <c r="A474" s="15"/>
      <c r="B474" s="15"/>
      <c r="C474" s="15"/>
      <c r="D474" s="15"/>
      <c r="E474" s="16"/>
      <c r="F474" s="16"/>
      <c r="G474" s="15"/>
      <c r="H474" s="15"/>
      <c r="I474" s="15"/>
      <c r="J474" s="15"/>
      <c r="K474" s="15"/>
      <c r="L474" s="15"/>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row>
    <row r="475" ht="15.75" customHeight="1">
      <c r="A475" s="15"/>
      <c r="B475" s="15"/>
      <c r="C475" s="15"/>
      <c r="D475" s="15"/>
      <c r="E475" s="16"/>
      <c r="F475" s="16"/>
      <c r="G475" s="15"/>
      <c r="H475" s="15"/>
      <c r="I475" s="15"/>
      <c r="J475" s="15"/>
      <c r="K475" s="15"/>
      <c r="L475" s="15"/>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row>
    <row r="476" ht="15.75" customHeight="1">
      <c r="A476" s="15"/>
      <c r="B476" s="15"/>
      <c r="C476" s="15"/>
      <c r="D476" s="15"/>
      <c r="E476" s="16"/>
      <c r="F476" s="16"/>
      <c r="G476" s="15"/>
      <c r="H476" s="15"/>
      <c r="I476" s="15"/>
      <c r="J476" s="15"/>
      <c r="K476" s="15"/>
      <c r="L476" s="15"/>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row>
    <row r="477" ht="15.75" customHeight="1">
      <c r="A477" s="15"/>
      <c r="B477" s="15"/>
      <c r="C477" s="15"/>
      <c r="D477" s="15"/>
      <c r="E477" s="16"/>
      <c r="F477" s="16"/>
      <c r="G477" s="15"/>
      <c r="H477" s="15"/>
      <c r="I477" s="15"/>
      <c r="J477" s="15"/>
      <c r="K477" s="15"/>
      <c r="L477" s="15"/>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row>
    <row r="478" ht="15.75" customHeight="1">
      <c r="A478" s="15"/>
      <c r="B478" s="15"/>
      <c r="C478" s="15"/>
      <c r="D478" s="15"/>
      <c r="E478" s="16"/>
      <c r="F478" s="16"/>
      <c r="G478" s="15"/>
      <c r="H478" s="15"/>
      <c r="I478" s="15"/>
      <c r="J478" s="15"/>
      <c r="K478" s="15"/>
      <c r="L478" s="15"/>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row>
    <row r="479" ht="15.75" customHeight="1">
      <c r="A479" s="15"/>
      <c r="B479" s="15"/>
      <c r="C479" s="15"/>
      <c r="D479" s="15"/>
      <c r="E479" s="16"/>
      <c r="F479" s="16"/>
      <c r="G479" s="15"/>
      <c r="H479" s="15"/>
      <c r="I479" s="15"/>
      <c r="J479" s="15"/>
      <c r="K479" s="15"/>
      <c r="L479" s="15"/>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row>
    <row r="480" ht="15.75" customHeight="1">
      <c r="A480" s="15"/>
      <c r="B480" s="15"/>
      <c r="C480" s="15"/>
      <c r="D480" s="15"/>
      <c r="E480" s="16"/>
      <c r="F480" s="16"/>
      <c r="G480" s="15"/>
      <c r="H480" s="15"/>
      <c r="I480" s="15"/>
      <c r="J480" s="15"/>
      <c r="K480" s="15"/>
      <c r="L480" s="15"/>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row>
    <row r="481" ht="15.75" customHeight="1">
      <c r="A481" s="15"/>
      <c r="B481" s="15"/>
      <c r="C481" s="15"/>
      <c r="D481" s="15"/>
      <c r="E481" s="16"/>
      <c r="F481" s="16"/>
      <c r="G481" s="15"/>
      <c r="H481" s="15"/>
      <c r="I481" s="15"/>
      <c r="J481" s="15"/>
      <c r="K481" s="15"/>
      <c r="L481" s="15"/>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row>
    <row r="482" ht="15.75" customHeight="1">
      <c r="A482" s="15"/>
      <c r="B482" s="15"/>
      <c r="C482" s="15"/>
      <c r="D482" s="15"/>
      <c r="E482" s="16"/>
      <c r="F482" s="16"/>
      <c r="G482" s="15"/>
      <c r="H482" s="15"/>
      <c r="I482" s="15"/>
      <c r="J482" s="15"/>
      <c r="K482" s="15"/>
      <c r="L482" s="15"/>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row>
    <row r="483" ht="15.75" customHeight="1">
      <c r="A483" s="15"/>
      <c r="B483" s="15"/>
      <c r="C483" s="15"/>
      <c r="D483" s="15"/>
      <c r="E483" s="16"/>
      <c r="F483" s="16"/>
      <c r="G483" s="15"/>
      <c r="H483" s="15"/>
      <c r="I483" s="15"/>
      <c r="J483" s="15"/>
      <c r="K483" s="15"/>
      <c r="L483" s="15"/>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row>
    <row r="484" ht="15.75" customHeight="1">
      <c r="A484" s="15"/>
      <c r="B484" s="15"/>
      <c r="C484" s="15"/>
      <c r="D484" s="15"/>
      <c r="E484" s="16"/>
      <c r="F484" s="16"/>
      <c r="G484" s="15"/>
      <c r="H484" s="15"/>
      <c r="I484" s="15"/>
      <c r="J484" s="15"/>
      <c r="K484" s="15"/>
      <c r="L484" s="15"/>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row>
    <row r="485" ht="15.75" customHeight="1">
      <c r="A485" s="15"/>
      <c r="B485" s="15"/>
      <c r="C485" s="15"/>
      <c r="D485" s="15"/>
      <c r="E485" s="16"/>
      <c r="F485" s="16"/>
      <c r="G485" s="15"/>
      <c r="H485" s="15"/>
      <c r="I485" s="15"/>
      <c r="J485" s="15"/>
      <c r="K485" s="15"/>
      <c r="L485" s="15"/>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row>
    <row r="486" ht="15.75" customHeight="1">
      <c r="A486" s="15"/>
      <c r="B486" s="15"/>
      <c r="C486" s="15"/>
      <c r="D486" s="15"/>
      <c r="E486" s="16"/>
      <c r="F486" s="16"/>
      <c r="G486" s="15"/>
      <c r="H486" s="15"/>
      <c r="I486" s="15"/>
      <c r="J486" s="15"/>
      <c r="K486" s="15"/>
      <c r="L486" s="15"/>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row>
    <row r="487" ht="15.75" customHeight="1">
      <c r="A487" s="15"/>
      <c r="B487" s="15"/>
      <c r="C487" s="15"/>
      <c r="D487" s="15"/>
      <c r="E487" s="16"/>
      <c r="F487" s="16"/>
      <c r="G487" s="15"/>
      <c r="H487" s="15"/>
      <c r="I487" s="15"/>
      <c r="J487" s="15"/>
      <c r="K487" s="15"/>
      <c r="L487" s="15"/>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row>
    <row r="488" ht="15.75" customHeight="1">
      <c r="A488" s="15"/>
      <c r="B488" s="15"/>
      <c r="C488" s="15"/>
      <c r="D488" s="15"/>
      <c r="E488" s="16"/>
      <c r="F488" s="16"/>
      <c r="G488" s="15"/>
      <c r="H488" s="15"/>
      <c r="I488" s="15"/>
      <c r="J488" s="15"/>
      <c r="K488" s="15"/>
      <c r="L488" s="15"/>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row>
    <row r="489" ht="15.75" customHeight="1">
      <c r="A489" s="15"/>
      <c r="B489" s="15"/>
      <c r="C489" s="15"/>
      <c r="D489" s="15"/>
      <c r="E489" s="16"/>
      <c r="F489" s="16"/>
      <c r="G489" s="15"/>
      <c r="H489" s="15"/>
      <c r="I489" s="15"/>
      <c r="J489" s="15"/>
      <c r="K489" s="15"/>
      <c r="L489" s="15"/>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row>
    <row r="490" ht="15.75" customHeight="1">
      <c r="A490" s="15"/>
      <c r="B490" s="15"/>
      <c r="C490" s="15"/>
      <c r="D490" s="15"/>
      <c r="E490" s="16"/>
      <c r="F490" s="16"/>
      <c r="G490" s="15"/>
      <c r="H490" s="15"/>
      <c r="I490" s="15"/>
      <c r="J490" s="15"/>
      <c r="K490" s="15"/>
      <c r="L490" s="15"/>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row>
    <row r="491" ht="15.75" customHeight="1">
      <c r="A491" s="15"/>
      <c r="B491" s="15"/>
      <c r="C491" s="15"/>
      <c r="D491" s="15"/>
      <c r="E491" s="16"/>
      <c r="F491" s="16"/>
      <c r="G491" s="15"/>
      <c r="H491" s="15"/>
      <c r="I491" s="15"/>
      <c r="J491" s="15"/>
      <c r="K491" s="15"/>
      <c r="L491" s="15"/>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row>
    <row r="492" ht="15.75" customHeight="1">
      <c r="A492" s="15"/>
      <c r="B492" s="15"/>
      <c r="C492" s="15"/>
      <c r="D492" s="15"/>
      <c r="E492" s="16"/>
      <c r="F492" s="16"/>
      <c r="G492" s="15"/>
      <c r="H492" s="15"/>
      <c r="I492" s="15"/>
      <c r="J492" s="15"/>
      <c r="K492" s="15"/>
      <c r="L492" s="15"/>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row>
    <row r="493" ht="15.75" customHeight="1">
      <c r="A493" s="15"/>
      <c r="B493" s="15"/>
      <c r="C493" s="15"/>
      <c r="D493" s="15"/>
      <c r="E493" s="16"/>
      <c r="F493" s="16"/>
      <c r="G493" s="15"/>
      <c r="H493" s="15"/>
      <c r="I493" s="15"/>
      <c r="J493" s="15"/>
      <c r="K493" s="15"/>
      <c r="L493" s="15"/>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row>
    <row r="494" ht="15.75" customHeight="1">
      <c r="A494" s="15"/>
      <c r="B494" s="15"/>
      <c r="C494" s="15"/>
      <c r="D494" s="15"/>
      <c r="E494" s="16"/>
      <c r="F494" s="16"/>
      <c r="G494" s="15"/>
      <c r="H494" s="15"/>
      <c r="I494" s="15"/>
      <c r="J494" s="15"/>
      <c r="K494" s="15"/>
      <c r="L494" s="15"/>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row>
    <row r="495" ht="15.75" customHeight="1">
      <c r="A495" s="15"/>
      <c r="B495" s="15"/>
      <c r="C495" s="15"/>
      <c r="D495" s="15"/>
      <c r="E495" s="16"/>
      <c r="F495" s="16"/>
      <c r="G495" s="15"/>
      <c r="H495" s="15"/>
      <c r="I495" s="15"/>
      <c r="J495" s="15"/>
      <c r="K495" s="15"/>
      <c r="L495" s="15"/>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row>
    <row r="496" ht="15.75" customHeight="1">
      <c r="A496" s="15"/>
      <c r="B496" s="15"/>
      <c r="C496" s="15"/>
      <c r="D496" s="15"/>
      <c r="E496" s="16"/>
      <c r="F496" s="16"/>
      <c r="G496" s="15"/>
      <c r="H496" s="15"/>
      <c r="I496" s="15"/>
      <c r="J496" s="15"/>
      <c r="K496" s="15"/>
      <c r="L496" s="15"/>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row>
    <row r="497" ht="15.75" customHeight="1">
      <c r="A497" s="15"/>
      <c r="B497" s="15"/>
      <c r="C497" s="15"/>
      <c r="D497" s="15"/>
      <c r="E497" s="16"/>
      <c r="F497" s="16"/>
      <c r="G497" s="15"/>
      <c r="H497" s="15"/>
      <c r="I497" s="15"/>
      <c r="J497" s="15"/>
      <c r="K497" s="15"/>
      <c r="L497" s="15"/>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row>
    <row r="498" ht="15.75" customHeight="1">
      <c r="A498" s="15"/>
      <c r="B498" s="15"/>
      <c r="C498" s="15"/>
      <c r="D498" s="15"/>
      <c r="E498" s="16"/>
      <c r="F498" s="16"/>
      <c r="G498" s="15"/>
      <c r="H498" s="15"/>
      <c r="I498" s="15"/>
      <c r="J498" s="15"/>
      <c r="K498" s="15"/>
      <c r="L498" s="15"/>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row>
    <row r="499" ht="15.75" customHeight="1">
      <c r="A499" s="15"/>
      <c r="B499" s="15"/>
      <c r="C499" s="15"/>
      <c r="D499" s="15"/>
      <c r="E499" s="16"/>
      <c r="F499" s="16"/>
      <c r="G499" s="15"/>
      <c r="H499" s="15"/>
      <c r="I499" s="15"/>
      <c r="J499" s="15"/>
      <c r="K499" s="15"/>
      <c r="L499" s="15"/>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row>
    <row r="500" ht="15.75" customHeight="1">
      <c r="A500" s="15"/>
      <c r="B500" s="15"/>
      <c r="C500" s="15"/>
      <c r="D500" s="15"/>
      <c r="E500" s="16"/>
      <c r="F500" s="16"/>
      <c r="G500" s="15"/>
      <c r="H500" s="15"/>
      <c r="I500" s="15"/>
      <c r="J500" s="15"/>
      <c r="K500" s="15"/>
      <c r="L500" s="15"/>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row>
    <row r="501" ht="15.75" customHeight="1">
      <c r="A501" s="15"/>
      <c r="B501" s="15"/>
      <c r="C501" s="15"/>
      <c r="D501" s="15"/>
      <c r="E501" s="16"/>
      <c r="F501" s="16"/>
      <c r="G501" s="15"/>
      <c r="H501" s="15"/>
      <c r="I501" s="15"/>
      <c r="J501" s="15"/>
      <c r="K501" s="15"/>
      <c r="L501" s="15"/>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row>
    <row r="502" ht="15.75" customHeight="1">
      <c r="A502" s="15"/>
      <c r="B502" s="15"/>
      <c r="C502" s="15"/>
      <c r="D502" s="15"/>
      <c r="E502" s="16"/>
      <c r="F502" s="16"/>
      <c r="G502" s="15"/>
      <c r="H502" s="15"/>
      <c r="I502" s="15"/>
      <c r="J502" s="15"/>
      <c r="K502" s="15"/>
      <c r="L502" s="15"/>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row>
    <row r="503" ht="15.75" customHeight="1">
      <c r="A503" s="15"/>
      <c r="B503" s="15"/>
      <c r="C503" s="15"/>
      <c r="D503" s="15"/>
      <c r="E503" s="16"/>
      <c r="F503" s="16"/>
      <c r="G503" s="15"/>
      <c r="H503" s="15"/>
      <c r="I503" s="15"/>
      <c r="J503" s="15"/>
      <c r="K503" s="15"/>
      <c r="L503" s="15"/>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row>
    <row r="504" ht="15.75" customHeight="1">
      <c r="A504" s="15"/>
      <c r="B504" s="15"/>
      <c r="C504" s="15"/>
      <c r="D504" s="15"/>
      <c r="E504" s="16"/>
      <c r="F504" s="16"/>
      <c r="G504" s="15"/>
      <c r="H504" s="15"/>
      <c r="I504" s="15"/>
      <c r="J504" s="15"/>
      <c r="K504" s="15"/>
      <c r="L504" s="15"/>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row>
    <row r="505" ht="15.75" customHeight="1">
      <c r="A505" s="15"/>
      <c r="B505" s="15"/>
      <c r="C505" s="15"/>
      <c r="D505" s="15"/>
      <c r="E505" s="16"/>
      <c r="F505" s="16"/>
      <c r="G505" s="15"/>
      <c r="H505" s="15"/>
      <c r="I505" s="15"/>
      <c r="J505" s="15"/>
      <c r="K505" s="15"/>
      <c r="L505" s="15"/>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row>
    <row r="506" ht="15.75" customHeight="1">
      <c r="A506" s="15"/>
      <c r="B506" s="15"/>
      <c r="C506" s="15"/>
      <c r="D506" s="15"/>
      <c r="E506" s="16"/>
      <c r="F506" s="16"/>
      <c r="G506" s="15"/>
      <c r="H506" s="15"/>
      <c r="I506" s="15"/>
      <c r="J506" s="15"/>
      <c r="K506" s="15"/>
      <c r="L506" s="15"/>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row>
    <row r="507" ht="15.75" customHeight="1">
      <c r="A507" s="15"/>
      <c r="B507" s="15"/>
      <c r="C507" s="15"/>
      <c r="D507" s="15"/>
      <c r="E507" s="16"/>
      <c r="F507" s="16"/>
      <c r="G507" s="15"/>
      <c r="H507" s="15"/>
      <c r="I507" s="15"/>
      <c r="J507" s="15"/>
      <c r="K507" s="15"/>
      <c r="L507" s="15"/>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row>
    <row r="508" ht="15.75" customHeight="1">
      <c r="A508" s="15"/>
      <c r="B508" s="15"/>
      <c r="C508" s="15"/>
      <c r="D508" s="15"/>
      <c r="E508" s="16"/>
      <c r="F508" s="16"/>
      <c r="G508" s="15"/>
      <c r="H508" s="15"/>
      <c r="I508" s="15"/>
      <c r="J508" s="15"/>
      <c r="K508" s="15"/>
      <c r="L508" s="15"/>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row>
    <row r="509" ht="15.75" customHeight="1">
      <c r="A509" s="15"/>
      <c r="B509" s="15"/>
      <c r="C509" s="15"/>
      <c r="D509" s="15"/>
      <c r="E509" s="16"/>
      <c r="F509" s="16"/>
      <c r="G509" s="15"/>
      <c r="H509" s="15"/>
      <c r="I509" s="15"/>
      <c r="J509" s="15"/>
      <c r="K509" s="15"/>
      <c r="L509" s="15"/>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row>
    <row r="510" ht="15.75" customHeight="1">
      <c r="A510" s="15"/>
      <c r="B510" s="15"/>
      <c r="C510" s="15"/>
      <c r="D510" s="15"/>
      <c r="E510" s="16"/>
      <c r="F510" s="16"/>
      <c r="G510" s="15"/>
      <c r="H510" s="15"/>
      <c r="I510" s="15"/>
      <c r="J510" s="15"/>
      <c r="K510" s="15"/>
      <c r="L510" s="15"/>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row>
    <row r="511" ht="15.75" customHeight="1">
      <c r="A511" s="15"/>
      <c r="B511" s="15"/>
      <c r="C511" s="15"/>
      <c r="D511" s="15"/>
      <c r="E511" s="16"/>
      <c r="F511" s="16"/>
      <c r="G511" s="15"/>
      <c r="H511" s="15"/>
      <c r="I511" s="15"/>
      <c r="J511" s="15"/>
      <c r="K511" s="15"/>
      <c r="L511" s="15"/>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row>
    <row r="512" ht="15.75" customHeight="1">
      <c r="A512" s="15"/>
      <c r="B512" s="15"/>
      <c r="C512" s="15"/>
      <c r="D512" s="15"/>
      <c r="E512" s="16"/>
      <c r="F512" s="16"/>
      <c r="G512" s="15"/>
      <c r="H512" s="15"/>
      <c r="I512" s="15"/>
      <c r="J512" s="15"/>
      <c r="K512" s="15"/>
      <c r="L512" s="15"/>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row>
    <row r="513" ht="15.75" customHeight="1">
      <c r="A513" s="15"/>
      <c r="B513" s="15"/>
      <c r="C513" s="15"/>
      <c r="D513" s="15"/>
      <c r="E513" s="16"/>
      <c r="F513" s="16"/>
      <c r="G513" s="15"/>
      <c r="H513" s="15"/>
      <c r="I513" s="15"/>
      <c r="J513" s="15"/>
      <c r="K513" s="15"/>
      <c r="L513" s="15"/>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row>
    <row r="514" ht="15.75" customHeight="1">
      <c r="A514" s="15"/>
      <c r="B514" s="15"/>
      <c r="C514" s="15"/>
      <c r="D514" s="15"/>
      <c r="E514" s="16"/>
      <c r="F514" s="16"/>
      <c r="G514" s="15"/>
      <c r="H514" s="15"/>
      <c r="I514" s="15"/>
      <c r="J514" s="15"/>
      <c r="K514" s="15"/>
      <c r="L514" s="15"/>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row>
    <row r="515" ht="15.75" customHeight="1">
      <c r="A515" s="15"/>
      <c r="B515" s="15"/>
      <c r="C515" s="15"/>
      <c r="D515" s="15"/>
      <c r="E515" s="16"/>
      <c r="F515" s="16"/>
      <c r="G515" s="15"/>
      <c r="H515" s="15"/>
      <c r="I515" s="15"/>
      <c r="J515" s="15"/>
      <c r="K515" s="15"/>
      <c r="L515" s="15"/>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row>
    <row r="516" ht="15.75" customHeight="1">
      <c r="A516" s="15"/>
      <c r="B516" s="15"/>
      <c r="C516" s="15"/>
      <c r="D516" s="15"/>
      <c r="E516" s="16"/>
      <c r="F516" s="16"/>
      <c r="G516" s="15"/>
      <c r="H516" s="15"/>
      <c r="I516" s="15"/>
      <c r="J516" s="15"/>
      <c r="K516" s="15"/>
      <c r="L516" s="15"/>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row>
    <row r="517" ht="15.75" customHeight="1">
      <c r="A517" s="15"/>
      <c r="B517" s="15"/>
      <c r="C517" s="15"/>
      <c r="D517" s="15"/>
      <c r="E517" s="16"/>
      <c r="F517" s="16"/>
      <c r="G517" s="15"/>
      <c r="H517" s="15"/>
      <c r="I517" s="15"/>
      <c r="J517" s="15"/>
      <c r="K517" s="15"/>
      <c r="L517" s="15"/>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row>
    <row r="518" ht="15.75" customHeight="1">
      <c r="A518" s="15"/>
      <c r="B518" s="15"/>
      <c r="C518" s="15"/>
      <c r="D518" s="15"/>
      <c r="E518" s="16"/>
      <c r="F518" s="16"/>
      <c r="G518" s="15"/>
      <c r="H518" s="15"/>
      <c r="I518" s="15"/>
      <c r="J518" s="15"/>
      <c r="K518" s="15"/>
      <c r="L518" s="15"/>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row>
    <row r="519" ht="15.75" customHeight="1">
      <c r="A519" s="15"/>
      <c r="B519" s="15"/>
      <c r="C519" s="15"/>
      <c r="D519" s="15"/>
      <c r="E519" s="16"/>
      <c r="F519" s="16"/>
      <c r="G519" s="15"/>
      <c r="H519" s="15"/>
      <c r="I519" s="15"/>
      <c r="J519" s="15"/>
      <c r="K519" s="15"/>
      <c r="L519" s="15"/>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row>
    <row r="520" ht="15.75" customHeight="1">
      <c r="A520" s="15"/>
      <c r="B520" s="15"/>
      <c r="C520" s="15"/>
      <c r="D520" s="15"/>
      <c r="E520" s="16"/>
      <c r="F520" s="16"/>
      <c r="G520" s="15"/>
      <c r="H520" s="15"/>
      <c r="I520" s="15"/>
      <c r="J520" s="15"/>
      <c r="K520" s="15"/>
      <c r="L520" s="15"/>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row>
    <row r="521" ht="15.75" customHeight="1">
      <c r="A521" s="15"/>
      <c r="B521" s="15"/>
      <c r="C521" s="15"/>
      <c r="D521" s="15"/>
      <c r="E521" s="16"/>
      <c r="F521" s="16"/>
      <c r="G521" s="15"/>
      <c r="H521" s="15"/>
      <c r="I521" s="15"/>
      <c r="J521" s="15"/>
      <c r="K521" s="15"/>
      <c r="L521" s="15"/>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row>
    <row r="522" ht="15.75" customHeight="1">
      <c r="A522" s="15"/>
      <c r="B522" s="15"/>
      <c r="C522" s="15"/>
      <c r="D522" s="15"/>
      <c r="E522" s="16"/>
      <c r="F522" s="16"/>
      <c r="G522" s="15"/>
      <c r="H522" s="15"/>
      <c r="I522" s="15"/>
      <c r="J522" s="15"/>
      <c r="K522" s="15"/>
      <c r="L522" s="15"/>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row>
    <row r="523" ht="15.75" customHeight="1">
      <c r="A523" s="15"/>
      <c r="B523" s="15"/>
      <c r="C523" s="15"/>
      <c r="D523" s="15"/>
      <c r="E523" s="16"/>
      <c r="F523" s="16"/>
      <c r="G523" s="15"/>
      <c r="H523" s="15"/>
      <c r="I523" s="15"/>
      <c r="J523" s="15"/>
      <c r="K523" s="15"/>
      <c r="L523" s="15"/>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row>
    <row r="524" ht="15.75" customHeight="1">
      <c r="A524" s="15"/>
      <c r="B524" s="15"/>
      <c r="C524" s="15"/>
      <c r="D524" s="15"/>
      <c r="E524" s="16"/>
      <c r="F524" s="16"/>
      <c r="G524" s="15"/>
      <c r="H524" s="15"/>
      <c r="I524" s="15"/>
      <c r="J524" s="15"/>
      <c r="K524" s="15"/>
      <c r="L524" s="15"/>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row>
    <row r="525" ht="15.75" customHeight="1">
      <c r="A525" s="15"/>
      <c r="B525" s="15"/>
      <c r="C525" s="15"/>
      <c r="D525" s="15"/>
      <c r="E525" s="16"/>
      <c r="F525" s="16"/>
      <c r="G525" s="15"/>
      <c r="H525" s="15"/>
      <c r="I525" s="15"/>
      <c r="J525" s="15"/>
      <c r="K525" s="15"/>
      <c r="L525" s="15"/>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row>
    <row r="526" ht="15.75" customHeight="1">
      <c r="A526" s="15"/>
      <c r="B526" s="15"/>
      <c r="C526" s="15"/>
      <c r="D526" s="15"/>
      <c r="E526" s="16"/>
      <c r="F526" s="16"/>
      <c r="G526" s="15"/>
      <c r="H526" s="15"/>
      <c r="I526" s="15"/>
      <c r="J526" s="15"/>
      <c r="K526" s="15"/>
      <c r="L526" s="15"/>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row>
    <row r="527" ht="15.75" customHeight="1">
      <c r="A527" s="15"/>
      <c r="B527" s="15"/>
      <c r="C527" s="15"/>
      <c r="D527" s="15"/>
      <c r="E527" s="16"/>
      <c r="F527" s="16"/>
      <c r="G527" s="15"/>
      <c r="H527" s="15"/>
      <c r="I527" s="15"/>
      <c r="J527" s="15"/>
      <c r="K527" s="15"/>
      <c r="L527" s="15"/>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row>
    <row r="528" ht="15.75" customHeight="1">
      <c r="A528" s="15"/>
      <c r="B528" s="15"/>
      <c r="C528" s="15"/>
      <c r="D528" s="15"/>
      <c r="E528" s="16"/>
      <c r="F528" s="16"/>
      <c r="G528" s="15"/>
      <c r="H528" s="15"/>
      <c r="I528" s="15"/>
      <c r="J528" s="15"/>
      <c r="K528" s="15"/>
      <c r="L528" s="15"/>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row>
    <row r="529" ht="15.75" customHeight="1">
      <c r="A529" s="15"/>
      <c r="B529" s="15"/>
      <c r="C529" s="15"/>
      <c r="D529" s="15"/>
      <c r="E529" s="16"/>
      <c r="F529" s="16"/>
      <c r="G529" s="15"/>
      <c r="H529" s="15"/>
      <c r="I529" s="15"/>
      <c r="J529" s="15"/>
      <c r="K529" s="15"/>
      <c r="L529" s="15"/>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row>
    <row r="530" ht="15.75" customHeight="1">
      <c r="A530" s="15"/>
      <c r="B530" s="15"/>
      <c r="C530" s="15"/>
      <c r="D530" s="15"/>
      <c r="E530" s="16"/>
      <c r="F530" s="16"/>
      <c r="G530" s="15"/>
      <c r="H530" s="15"/>
      <c r="I530" s="15"/>
      <c r="J530" s="15"/>
      <c r="K530" s="15"/>
      <c r="L530" s="15"/>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row>
    <row r="531" ht="15.75" customHeight="1">
      <c r="A531" s="15"/>
      <c r="B531" s="15"/>
      <c r="C531" s="15"/>
      <c r="D531" s="15"/>
      <c r="E531" s="16"/>
      <c r="F531" s="16"/>
      <c r="G531" s="15"/>
      <c r="H531" s="15"/>
      <c r="I531" s="15"/>
      <c r="J531" s="15"/>
      <c r="K531" s="15"/>
      <c r="L531" s="15"/>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row>
    <row r="532" ht="15.75" customHeight="1">
      <c r="A532" s="15"/>
      <c r="B532" s="15"/>
      <c r="C532" s="15"/>
      <c r="D532" s="15"/>
      <c r="E532" s="16"/>
      <c r="F532" s="16"/>
      <c r="G532" s="15"/>
      <c r="H532" s="15"/>
      <c r="I532" s="15"/>
      <c r="J532" s="15"/>
      <c r="K532" s="15"/>
      <c r="L532" s="15"/>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row>
    <row r="533" ht="15.75" customHeight="1">
      <c r="A533" s="15"/>
      <c r="B533" s="15"/>
      <c r="C533" s="15"/>
      <c r="D533" s="15"/>
      <c r="E533" s="16"/>
      <c r="F533" s="16"/>
      <c r="G533" s="15"/>
      <c r="H533" s="15"/>
      <c r="I533" s="15"/>
      <c r="J533" s="15"/>
      <c r="K533" s="15"/>
      <c r="L533" s="15"/>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row>
    <row r="534" ht="15.75" customHeight="1">
      <c r="A534" s="15"/>
      <c r="B534" s="15"/>
      <c r="C534" s="15"/>
      <c r="D534" s="15"/>
      <c r="E534" s="16"/>
      <c r="F534" s="16"/>
      <c r="G534" s="15"/>
      <c r="H534" s="15"/>
      <c r="I534" s="15"/>
      <c r="J534" s="15"/>
      <c r="K534" s="15"/>
      <c r="L534" s="15"/>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row>
    <row r="535" ht="15.75" customHeight="1">
      <c r="A535" s="15"/>
      <c r="B535" s="15"/>
      <c r="C535" s="15"/>
      <c r="D535" s="15"/>
      <c r="E535" s="16"/>
      <c r="F535" s="16"/>
      <c r="G535" s="15"/>
      <c r="H535" s="15"/>
      <c r="I535" s="15"/>
      <c r="J535" s="15"/>
      <c r="K535" s="15"/>
      <c r="L535" s="15"/>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row>
    <row r="536" ht="15.75" customHeight="1">
      <c r="A536" s="15"/>
      <c r="B536" s="15"/>
      <c r="C536" s="15"/>
      <c r="D536" s="15"/>
      <c r="E536" s="16"/>
      <c r="F536" s="16"/>
      <c r="G536" s="15"/>
      <c r="H536" s="15"/>
      <c r="I536" s="15"/>
      <c r="J536" s="15"/>
      <c r="K536" s="15"/>
      <c r="L536" s="15"/>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row>
    <row r="537" ht="15.75" customHeight="1">
      <c r="A537" s="15"/>
      <c r="B537" s="15"/>
      <c r="C537" s="15"/>
      <c r="D537" s="15"/>
      <c r="E537" s="16"/>
      <c r="F537" s="16"/>
      <c r="G537" s="15"/>
      <c r="H537" s="15"/>
      <c r="I537" s="15"/>
      <c r="J537" s="15"/>
      <c r="K537" s="15"/>
      <c r="L537" s="15"/>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row>
    <row r="538" ht="15.75" customHeight="1">
      <c r="A538" s="15"/>
      <c r="B538" s="15"/>
      <c r="C538" s="15"/>
      <c r="D538" s="15"/>
      <c r="E538" s="16"/>
      <c r="F538" s="16"/>
      <c r="G538" s="15"/>
      <c r="H538" s="15"/>
      <c r="I538" s="15"/>
      <c r="J538" s="15"/>
      <c r="K538" s="15"/>
      <c r="L538" s="15"/>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row>
    <row r="539" ht="15.75" customHeight="1">
      <c r="A539" s="15"/>
      <c r="B539" s="15"/>
      <c r="C539" s="15"/>
      <c r="D539" s="15"/>
      <c r="E539" s="16"/>
      <c r="F539" s="16"/>
      <c r="G539" s="15"/>
      <c r="H539" s="15"/>
      <c r="I539" s="15"/>
      <c r="J539" s="15"/>
      <c r="K539" s="15"/>
      <c r="L539" s="15"/>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row>
    <row r="540" ht="15.75" customHeight="1">
      <c r="A540" s="15"/>
      <c r="B540" s="15"/>
      <c r="C540" s="15"/>
      <c r="D540" s="15"/>
      <c r="E540" s="16"/>
      <c r="F540" s="16"/>
      <c r="G540" s="15"/>
      <c r="H540" s="15"/>
      <c r="I540" s="15"/>
      <c r="J540" s="15"/>
      <c r="K540" s="15"/>
      <c r="L540" s="15"/>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row>
    <row r="541" ht="15.75" customHeight="1">
      <c r="A541" s="15"/>
      <c r="B541" s="15"/>
      <c r="C541" s="15"/>
      <c r="D541" s="15"/>
      <c r="E541" s="16"/>
      <c r="F541" s="16"/>
      <c r="G541" s="15"/>
      <c r="H541" s="15"/>
      <c r="I541" s="15"/>
      <c r="J541" s="15"/>
      <c r="K541" s="15"/>
      <c r="L541" s="15"/>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row>
    <row r="542" ht="15.75" customHeight="1">
      <c r="A542" s="15"/>
      <c r="B542" s="15"/>
      <c r="C542" s="15"/>
      <c r="D542" s="15"/>
      <c r="E542" s="16"/>
      <c r="F542" s="16"/>
      <c r="G542" s="15"/>
      <c r="H542" s="15"/>
      <c r="I542" s="15"/>
      <c r="J542" s="15"/>
      <c r="K542" s="15"/>
      <c r="L542" s="15"/>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row>
    <row r="543" ht="15.75" customHeight="1">
      <c r="A543" s="15"/>
      <c r="B543" s="15"/>
      <c r="C543" s="15"/>
      <c r="D543" s="15"/>
      <c r="E543" s="16"/>
      <c r="F543" s="16"/>
      <c r="G543" s="15"/>
      <c r="H543" s="15"/>
      <c r="I543" s="15"/>
      <c r="J543" s="15"/>
      <c r="K543" s="15"/>
      <c r="L543" s="15"/>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row>
    <row r="544" ht="15.75" customHeight="1">
      <c r="A544" s="15"/>
      <c r="B544" s="15"/>
      <c r="C544" s="15"/>
      <c r="D544" s="15"/>
      <c r="E544" s="16"/>
      <c r="F544" s="16"/>
      <c r="G544" s="15"/>
      <c r="H544" s="15"/>
      <c r="I544" s="15"/>
      <c r="J544" s="15"/>
      <c r="K544" s="15"/>
      <c r="L544" s="15"/>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row>
    <row r="545" ht="15.75" customHeight="1">
      <c r="A545" s="15"/>
      <c r="B545" s="15"/>
      <c r="C545" s="15"/>
      <c r="D545" s="15"/>
      <c r="E545" s="16"/>
      <c r="F545" s="16"/>
      <c r="G545" s="15"/>
      <c r="H545" s="15"/>
      <c r="I545" s="15"/>
      <c r="J545" s="15"/>
      <c r="K545" s="15"/>
      <c r="L545" s="15"/>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row>
    <row r="546" ht="15.75" customHeight="1">
      <c r="A546" s="15"/>
      <c r="B546" s="15"/>
      <c r="C546" s="15"/>
      <c r="D546" s="15"/>
      <c r="E546" s="16"/>
      <c r="F546" s="16"/>
      <c r="G546" s="15"/>
      <c r="H546" s="15"/>
      <c r="I546" s="15"/>
      <c r="J546" s="15"/>
      <c r="K546" s="15"/>
      <c r="L546" s="15"/>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row>
    <row r="547" ht="15.75" customHeight="1">
      <c r="A547" s="15"/>
      <c r="B547" s="15"/>
      <c r="C547" s="15"/>
      <c r="D547" s="15"/>
      <c r="E547" s="16"/>
      <c r="F547" s="16"/>
      <c r="G547" s="15"/>
      <c r="H547" s="15"/>
      <c r="I547" s="15"/>
      <c r="J547" s="15"/>
      <c r="K547" s="15"/>
      <c r="L547" s="15"/>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row>
    <row r="548" ht="15.75" customHeight="1">
      <c r="A548" s="15"/>
      <c r="B548" s="15"/>
      <c r="C548" s="15"/>
      <c r="D548" s="15"/>
      <c r="E548" s="16"/>
      <c r="F548" s="16"/>
      <c r="G548" s="15"/>
      <c r="H548" s="15"/>
      <c r="I548" s="15"/>
      <c r="J548" s="15"/>
      <c r="K548" s="15"/>
      <c r="L548" s="15"/>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row>
    <row r="549" ht="15.75" customHeight="1">
      <c r="A549" s="15"/>
      <c r="B549" s="15"/>
      <c r="C549" s="15"/>
      <c r="D549" s="15"/>
      <c r="E549" s="16"/>
      <c r="F549" s="16"/>
      <c r="G549" s="15"/>
      <c r="H549" s="15"/>
      <c r="I549" s="15"/>
      <c r="J549" s="15"/>
      <c r="K549" s="15"/>
      <c r="L549" s="15"/>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row>
    <row r="550" ht="15.75" customHeight="1">
      <c r="A550" s="15"/>
      <c r="B550" s="15"/>
      <c r="C550" s="15"/>
      <c r="D550" s="15"/>
      <c r="E550" s="16"/>
      <c r="F550" s="16"/>
      <c r="G550" s="15"/>
      <c r="H550" s="15"/>
      <c r="I550" s="15"/>
      <c r="J550" s="15"/>
      <c r="K550" s="15"/>
      <c r="L550" s="15"/>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row>
    <row r="551" ht="15.75" customHeight="1">
      <c r="A551" s="15"/>
      <c r="B551" s="15"/>
      <c r="C551" s="15"/>
      <c r="D551" s="15"/>
      <c r="E551" s="16"/>
      <c r="F551" s="16"/>
      <c r="G551" s="15"/>
      <c r="H551" s="15"/>
      <c r="I551" s="15"/>
      <c r="J551" s="15"/>
      <c r="K551" s="15"/>
      <c r="L551" s="15"/>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row>
    <row r="552" ht="15.75" customHeight="1">
      <c r="A552" s="15"/>
      <c r="B552" s="15"/>
      <c r="C552" s="15"/>
      <c r="D552" s="15"/>
      <c r="E552" s="16"/>
      <c r="F552" s="16"/>
      <c r="G552" s="15"/>
      <c r="H552" s="15"/>
      <c r="I552" s="15"/>
      <c r="J552" s="15"/>
      <c r="K552" s="15"/>
      <c r="L552" s="15"/>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row>
    <row r="553" ht="15.75" customHeight="1">
      <c r="A553" s="15"/>
      <c r="B553" s="15"/>
      <c r="C553" s="15"/>
      <c r="D553" s="15"/>
      <c r="E553" s="16"/>
      <c r="F553" s="16"/>
      <c r="G553" s="15"/>
      <c r="H553" s="15"/>
      <c r="I553" s="15"/>
      <c r="J553" s="15"/>
      <c r="K553" s="15"/>
      <c r="L553" s="15"/>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row>
    <row r="554" ht="15.75" customHeight="1">
      <c r="A554" s="15"/>
      <c r="B554" s="15"/>
      <c r="C554" s="15"/>
      <c r="D554" s="15"/>
      <c r="E554" s="16"/>
      <c r="F554" s="16"/>
      <c r="G554" s="15"/>
      <c r="H554" s="15"/>
      <c r="I554" s="15"/>
      <c r="J554" s="15"/>
      <c r="K554" s="15"/>
      <c r="L554" s="15"/>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row>
    <row r="555" ht="15.75" customHeight="1">
      <c r="A555" s="15"/>
      <c r="B555" s="15"/>
      <c r="C555" s="15"/>
      <c r="D555" s="15"/>
      <c r="E555" s="16"/>
      <c r="F555" s="16"/>
      <c r="G555" s="15"/>
      <c r="H555" s="15"/>
      <c r="I555" s="15"/>
      <c r="J555" s="15"/>
      <c r="K555" s="15"/>
      <c r="L555" s="15"/>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row>
    <row r="556" ht="15.75" customHeight="1">
      <c r="A556" s="15"/>
      <c r="B556" s="15"/>
      <c r="C556" s="15"/>
      <c r="D556" s="15"/>
      <c r="E556" s="16"/>
      <c r="F556" s="16"/>
      <c r="G556" s="15"/>
      <c r="H556" s="15"/>
      <c r="I556" s="15"/>
      <c r="J556" s="15"/>
      <c r="K556" s="15"/>
      <c r="L556" s="15"/>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row>
    <row r="557" ht="15.75" customHeight="1">
      <c r="A557" s="15"/>
      <c r="B557" s="15"/>
      <c r="C557" s="15"/>
      <c r="D557" s="15"/>
      <c r="E557" s="16"/>
      <c r="F557" s="16"/>
      <c r="G557" s="15"/>
      <c r="H557" s="15"/>
      <c r="I557" s="15"/>
      <c r="J557" s="15"/>
      <c r="K557" s="15"/>
      <c r="L557" s="15"/>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row>
    <row r="558" ht="15.75" customHeight="1">
      <c r="A558" s="15"/>
      <c r="B558" s="15"/>
      <c r="C558" s="15"/>
      <c r="D558" s="15"/>
      <c r="E558" s="16"/>
      <c r="F558" s="16"/>
      <c r="G558" s="15"/>
      <c r="H558" s="15"/>
      <c r="I558" s="15"/>
      <c r="J558" s="15"/>
      <c r="K558" s="15"/>
      <c r="L558" s="15"/>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row>
    <row r="559" ht="15.75" customHeight="1">
      <c r="A559" s="15"/>
      <c r="B559" s="15"/>
      <c r="C559" s="15"/>
      <c r="D559" s="15"/>
      <c r="E559" s="16"/>
      <c r="F559" s="16"/>
      <c r="G559" s="15"/>
      <c r="H559" s="15"/>
      <c r="I559" s="15"/>
      <c r="J559" s="15"/>
      <c r="K559" s="15"/>
      <c r="L559" s="15"/>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row>
    <row r="560" ht="15.75" customHeight="1">
      <c r="A560" s="15"/>
      <c r="B560" s="15"/>
      <c r="C560" s="15"/>
      <c r="D560" s="15"/>
      <c r="E560" s="16"/>
      <c r="F560" s="16"/>
      <c r="G560" s="15"/>
      <c r="H560" s="15"/>
      <c r="I560" s="15"/>
      <c r="J560" s="15"/>
      <c r="K560" s="15"/>
      <c r="L560" s="15"/>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row>
    <row r="561" ht="15.75" customHeight="1">
      <c r="A561" s="15"/>
      <c r="B561" s="15"/>
      <c r="C561" s="15"/>
      <c r="D561" s="15"/>
      <c r="E561" s="16"/>
      <c r="F561" s="16"/>
      <c r="G561" s="15"/>
      <c r="H561" s="15"/>
      <c r="I561" s="15"/>
      <c r="J561" s="15"/>
      <c r="K561" s="15"/>
      <c r="L561" s="15"/>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row>
    <row r="562" ht="15.75" customHeight="1">
      <c r="A562" s="15"/>
      <c r="B562" s="15"/>
      <c r="C562" s="15"/>
      <c r="D562" s="15"/>
      <c r="E562" s="16"/>
      <c r="F562" s="16"/>
      <c r="G562" s="15"/>
      <c r="H562" s="15"/>
      <c r="I562" s="15"/>
      <c r="J562" s="15"/>
      <c r="K562" s="15"/>
      <c r="L562" s="15"/>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row>
    <row r="563" ht="15.75" customHeight="1">
      <c r="A563" s="15"/>
      <c r="B563" s="15"/>
      <c r="C563" s="15"/>
      <c r="D563" s="15"/>
      <c r="E563" s="16"/>
      <c r="F563" s="16"/>
      <c r="G563" s="15"/>
      <c r="H563" s="15"/>
      <c r="I563" s="15"/>
      <c r="J563" s="15"/>
      <c r="K563" s="15"/>
      <c r="L563" s="15"/>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row>
    <row r="564" ht="15.75" customHeight="1">
      <c r="A564" s="15"/>
      <c r="B564" s="15"/>
      <c r="C564" s="15"/>
      <c r="D564" s="15"/>
      <c r="E564" s="16"/>
      <c r="F564" s="16"/>
      <c r="G564" s="15"/>
      <c r="H564" s="15"/>
      <c r="I564" s="15"/>
      <c r="J564" s="15"/>
      <c r="K564" s="15"/>
      <c r="L564" s="15"/>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row>
    <row r="565" ht="15.75" customHeight="1">
      <c r="A565" s="15"/>
      <c r="B565" s="15"/>
      <c r="C565" s="15"/>
      <c r="D565" s="15"/>
      <c r="E565" s="16"/>
      <c r="F565" s="16"/>
      <c r="G565" s="15"/>
      <c r="H565" s="15"/>
      <c r="I565" s="15"/>
      <c r="J565" s="15"/>
      <c r="K565" s="15"/>
      <c r="L565" s="15"/>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row>
    <row r="566" ht="15.75" customHeight="1">
      <c r="A566" s="15"/>
      <c r="B566" s="15"/>
      <c r="C566" s="15"/>
      <c r="D566" s="15"/>
      <c r="E566" s="16"/>
      <c r="F566" s="16"/>
      <c r="G566" s="15"/>
      <c r="H566" s="15"/>
      <c r="I566" s="15"/>
      <c r="J566" s="15"/>
      <c r="K566" s="15"/>
      <c r="L566" s="15"/>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row>
    <row r="567" ht="15.75" customHeight="1">
      <c r="A567" s="15"/>
      <c r="B567" s="15"/>
      <c r="C567" s="15"/>
      <c r="D567" s="15"/>
      <c r="E567" s="16"/>
      <c r="F567" s="16"/>
      <c r="G567" s="15"/>
      <c r="H567" s="15"/>
      <c r="I567" s="15"/>
      <c r="J567" s="15"/>
      <c r="K567" s="15"/>
      <c r="L567" s="15"/>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row>
    <row r="568" ht="15.75" customHeight="1">
      <c r="A568" s="15"/>
      <c r="B568" s="15"/>
      <c r="C568" s="15"/>
      <c r="D568" s="15"/>
      <c r="E568" s="16"/>
      <c r="F568" s="16"/>
      <c r="G568" s="15"/>
      <c r="H568" s="15"/>
      <c r="I568" s="15"/>
      <c r="J568" s="15"/>
      <c r="K568" s="15"/>
      <c r="L568" s="15"/>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row>
    <row r="569" ht="15.75" customHeight="1">
      <c r="A569" s="15"/>
      <c r="B569" s="15"/>
      <c r="C569" s="15"/>
      <c r="D569" s="15"/>
      <c r="E569" s="16"/>
      <c r="F569" s="16"/>
      <c r="G569" s="15"/>
      <c r="H569" s="15"/>
      <c r="I569" s="15"/>
      <c r="J569" s="15"/>
      <c r="K569" s="15"/>
      <c r="L569" s="15"/>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row>
    <row r="570" ht="15.75" customHeight="1">
      <c r="A570" s="15"/>
      <c r="B570" s="15"/>
      <c r="C570" s="15"/>
      <c r="D570" s="15"/>
      <c r="E570" s="16"/>
      <c r="F570" s="16"/>
      <c r="G570" s="15"/>
      <c r="H570" s="15"/>
      <c r="I570" s="15"/>
      <c r="J570" s="15"/>
      <c r="K570" s="15"/>
      <c r="L570" s="15"/>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row>
    <row r="571" ht="15.75" customHeight="1">
      <c r="A571" s="15"/>
      <c r="B571" s="15"/>
      <c r="C571" s="15"/>
      <c r="D571" s="15"/>
      <c r="E571" s="16"/>
      <c r="F571" s="16"/>
      <c r="G571" s="15"/>
      <c r="H571" s="15"/>
      <c r="I571" s="15"/>
      <c r="J571" s="15"/>
      <c r="K571" s="15"/>
      <c r="L571" s="15"/>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row>
    <row r="572" ht="15.75" customHeight="1">
      <c r="A572" s="15"/>
      <c r="B572" s="15"/>
      <c r="C572" s="15"/>
      <c r="D572" s="15"/>
      <c r="E572" s="16"/>
      <c r="F572" s="16"/>
      <c r="G572" s="15"/>
      <c r="H572" s="15"/>
      <c r="I572" s="15"/>
      <c r="J572" s="15"/>
      <c r="K572" s="15"/>
      <c r="L572" s="15"/>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row>
    <row r="573" ht="15.75" customHeight="1">
      <c r="A573" s="15"/>
      <c r="B573" s="15"/>
      <c r="C573" s="15"/>
      <c r="D573" s="15"/>
      <c r="E573" s="16"/>
      <c r="F573" s="16"/>
      <c r="G573" s="15"/>
      <c r="H573" s="15"/>
      <c r="I573" s="15"/>
      <c r="J573" s="15"/>
      <c r="K573" s="15"/>
      <c r="L573" s="15"/>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row>
    <row r="574" ht="15.75" customHeight="1">
      <c r="A574" s="15"/>
      <c r="B574" s="15"/>
      <c r="C574" s="15"/>
      <c r="D574" s="15"/>
      <c r="E574" s="16"/>
      <c r="F574" s="16"/>
      <c r="G574" s="15"/>
      <c r="H574" s="15"/>
      <c r="I574" s="15"/>
      <c r="J574" s="15"/>
      <c r="K574" s="15"/>
      <c r="L574" s="15"/>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row>
    <row r="575" ht="15.75" customHeight="1">
      <c r="A575" s="15"/>
      <c r="B575" s="15"/>
      <c r="C575" s="15"/>
      <c r="D575" s="15"/>
      <c r="E575" s="16"/>
      <c r="F575" s="16"/>
      <c r="G575" s="15"/>
      <c r="H575" s="15"/>
      <c r="I575" s="15"/>
      <c r="J575" s="15"/>
      <c r="K575" s="15"/>
      <c r="L575" s="15"/>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row>
    <row r="576" ht="15.75" customHeight="1">
      <c r="A576" s="15"/>
      <c r="B576" s="15"/>
      <c r="C576" s="15"/>
      <c r="D576" s="15"/>
      <c r="E576" s="16"/>
      <c r="F576" s="16"/>
      <c r="G576" s="15"/>
      <c r="H576" s="15"/>
      <c r="I576" s="15"/>
      <c r="J576" s="15"/>
      <c r="K576" s="15"/>
      <c r="L576" s="15"/>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row>
    <row r="577" ht="15.75" customHeight="1">
      <c r="A577" s="15"/>
      <c r="B577" s="15"/>
      <c r="C577" s="15"/>
      <c r="D577" s="15"/>
      <c r="E577" s="16"/>
      <c r="F577" s="16"/>
      <c r="G577" s="15"/>
      <c r="H577" s="15"/>
      <c r="I577" s="15"/>
      <c r="J577" s="15"/>
      <c r="K577" s="15"/>
      <c r="L577" s="15"/>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row>
    <row r="578" ht="15.75" customHeight="1">
      <c r="A578" s="15"/>
      <c r="B578" s="15"/>
      <c r="C578" s="15"/>
      <c r="D578" s="15"/>
      <c r="E578" s="16"/>
      <c r="F578" s="16"/>
      <c r="G578" s="15"/>
      <c r="H578" s="15"/>
      <c r="I578" s="15"/>
      <c r="J578" s="15"/>
      <c r="K578" s="15"/>
      <c r="L578" s="15"/>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row>
    <row r="579" ht="15.75" customHeight="1">
      <c r="A579" s="15"/>
      <c r="B579" s="15"/>
      <c r="C579" s="15"/>
      <c r="D579" s="15"/>
      <c r="E579" s="16"/>
      <c r="F579" s="16"/>
      <c r="G579" s="15"/>
      <c r="H579" s="15"/>
      <c r="I579" s="15"/>
      <c r="J579" s="15"/>
      <c r="K579" s="15"/>
      <c r="L579" s="15"/>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row>
    <row r="580" ht="15.75" customHeight="1">
      <c r="A580" s="15"/>
      <c r="B580" s="15"/>
      <c r="C580" s="15"/>
      <c r="D580" s="15"/>
      <c r="E580" s="16"/>
      <c r="F580" s="16"/>
      <c r="G580" s="15"/>
      <c r="H580" s="15"/>
      <c r="I580" s="15"/>
      <c r="J580" s="15"/>
      <c r="K580" s="15"/>
      <c r="L580" s="15"/>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row>
    <row r="581" ht="15.75" customHeight="1">
      <c r="A581" s="15"/>
      <c r="B581" s="15"/>
      <c r="C581" s="15"/>
      <c r="D581" s="15"/>
      <c r="E581" s="16"/>
      <c r="F581" s="16"/>
      <c r="G581" s="15"/>
      <c r="H581" s="15"/>
      <c r="I581" s="15"/>
      <c r="J581" s="15"/>
      <c r="K581" s="15"/>
      <c r="L581" s="15"/>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row>
    <row r="582" ht="15.75" customHeight="1">
      <c r="A582" s="15"/>
      <c r="B582" s="15"/>
      <c r="C582" s="15"/>
      <c r="D582" s="15"/>
      <c r="E582" s="16"/>
      <c r="F582" s="16"/>
      <c r="G582" s="15"/>
      <c r="H582" s="15"/>
      <c r="I582" s="15"/>
      <c r="J582" s="15"/>
      <c r="K582" s="15"/>
      <c r="L582" s="15"/>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row>
    <row r="583" ht="15.75" customHeight="1">
      <c r="A583" s="15"/>
      <c r="B583" s="15"/>
      <c r="C583" s="15"/>
      <c r="D583" s="15"/>
      <c r="E583" s="16"/>
      <c r="F583" s="16"/>
      <c r="G583" s="15"/>
      <c r="H583" s="15"/>
      <c r="I583" s="15"/>
      <c r="J583" s="15"/>
      <c r="K583" s="15"/>
      <c r="L583" s="15"/>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row>
    <row r="584" ht="15.75" customHeight="1">
      <c r="A584" s="15"/>
      <c r="B584" s="15"/>
      <c r="C584" s="15"/>
      <c r="D584" s="15"/>
      <c r="E584" s="16"/>
      <c r="F584" s="16"/>
      <c r="G584" s="15"/>
      <c r="H584" s="15"/>
      <c r="I584" s="15"/>
      <c r="J584" s="15"/>
      <c r="K584" s="15"/>
      <c r="L584" s="15"/>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row>
    <row r="585" ht="15.75" customHeight="1">
      <c r="A585" s="15"/>
      <c r="B585" s="15"/>
      <c r="C585" s="15"/>
      <c r="D585" s="15"/>
      <c r="E585" s="16"/>
      <c r="F585" s="16"/>
      <c r="G585" s="15"/>
      <c r="H585" s="15"/>
      <c r="I585" s="15"/>
      <c r="J585" s="15"/>
      <c r="K585" s="15"/>
      <c r="L585" s="15"/>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row>
    <row r="586" ht="15.75" customHeight="1">
      <c r="A586" s="15"/>
      <c r="B586" s="15"/>
      <c r="C586" s="15"/>
      <c r="D586" s="15"/>
      <c r="E586" s="16"/>
      <c r="F586" s="16"/>
      <c r="G586" s="15"/>
      <c r="H586" s="15"/>
      <c r="I586" s="15"/>
      <c r="J586" s="15"/>
      <c r="K586" s="15"/>
      <c r="L586" s="15"/>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row>
    <row r="587" ht="15.75" customHeight="1">
      <c r="A587" s="15"/>
      <c r="B587" s="15"/>
      <c r="C587" s="15"/>
      <c r="D587" s="15"/>
      <c r="E587" s="16"/>
      <c r="F587" s="16"/>
      <c r="G587" s="15"/>
      <c r="H587" s="15"/>
      <c r="I587" s="15"/>
      <c r="J587" s="15"/>
      <c r="K587" s="15"/>
      <c r="L587" s="15"/>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row>
    <row r="588" ht="15.75" customHeight="1">
      <c r="A588" s="15"/>
      <c r="B588" s="15"/>
      <c r="C588" s="15"/>
      <c r="D588" s="15"/>
      <c r="E588" s="16"/>
      <c r="F588" s="16"/>
      <c r="G588" s="15"/>
      <c r="H588" s="15"/>
      <c r="I588" s="15"/>
      <c r="J588" s="15"/>
      <c r="K588" s="15"/>
      <c r="L588" s="15"/>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row>
    <row r="589" ht="15.75" customHeight="1">
      <c r="A589" s="15"/>
      <c r="B589" s="15"/>
      <c r="C589" s="15"/>
      <c r="D589" s="15"/>
      <c r="E589" s="16"/>
      <c r="F589" s="16"/>
      <c r="G589" s="15"/>
      <c r="H589" s="15"/>
      <c r="I589" s="15"/>
      <c r="J589" s="15"/>
      <c r="K589" s="15"/>
      <c r="L589" s="15"/>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row>
    <row r="590" ht="15.75" customHeight="1">
      <c r="A590" s="15"/>
      <c r="B590" s="15"/>
      <c r="C590" s="15"/>
      <c r="D590" s="15"/>
      <c r="E590" s="16"/>
      <c r="F590" s="16"/>
      <c r="G590" s="15"/>
      <c r="H590" s="15"/>
      <c r="I590" s="15"/>
      <c r="J590" s="15"/>
      <c r="K590" s="15"/>
      <c r="L590" s="15"/>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row>
    <row r="591" ht="15.75" customHeight="1">
      <c r="A591" s="15"/>
      <c r="B591" s="15"/>
      <c r="C591" s="15"/>
      <c r="D591" s="15"/>
      <c r="E591" s="16"/>
      <c r="F591" s="16"/>
      <c r="G591" s="15"/>
      <c r="H591" s="15"/>
      <c r="I591" s="15"/>
      <c r="J591" s="15"/>
      <c r="K591" s="15"/>
      <c r="L591" s="15"/>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row>
    <row r="592" ht="15.75" customHeight="1">
      <c r="A592" s="15"/>
      <c r="B592" s="15"/>
      <c r="C592" s="15"/>
      <c r="D592" s="15"/>
      <c r="E592" s="16"/>
      <c r="F592" s="16"/>
      <c r="G592" s="15"/>
      <c r="H592" s="15"/>
      <c r="I592" s="15"/>
      <c r="J592" s="15"/>
      <c r="K592" s="15"/>
      <c r="L592" s="15"/>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row>
    <row r="593" ht="15.75" customHeight="1">
      <c r="A593" s="15"/>
      <c r="B593" s="15"/>
      <c r="C593" s="15"/>
      <c r="D593" s="15"/>
      <c r="E593" s="16"/>
      <c r="F593" s="16"/>
      <c r="G593" s="15"/>
      <c r="H593" s="15"/>
      <c r="I593" s="15"/>
      <c r="J593" s="15"/>
      <c r="K593" s="15"/>
      <c r="L593" s="15"/>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row>
    <row r="594" ht="15.75" customHeight="1">
      <c r="A594" s="15"/>
      <c r="B594" s="15"/>
      <c r="C594" s="15"/>
      <c r="D594" s="15"/>
      <c r="E594" s="16"/>
      <c r="F594" s="16"/>
      <c r="G594" s="15"/>
      <c r="H594" s="15"/>
      <c r="I594" s="15"/>
      <c r="J594" s="15"/>
      <c r="K594" s="15"/>
      <c r="L594" s="15"/>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row>
    <row r="595" ht="15.75" customHeight="1">
      <c r="A595" s="15"/>
      <c r="B595" s="15"/>
      <c r="C595" s="15"/>
      <c r="D595" s="15"/>
      <c r="E595" s="16"/>
      <c r="F595" s="16"/>
      <c r="G595" s="15"/>
      <c r="H595" s="15"/>
      <c r="I595" s="15"/>
      <c r="J595" s="15"/>
      <c r="K595" s="15"/>
      <c r="L595" s="15"/>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row>
    <row r="596" ht="15.75" customHeight="1">
      <c r="A596" s="15"/>
      <c r="B596" s="15"/>
      <c r="C596" s="15"/>
      <c r="D596" s="15"/>
      <c r="E596" s="16"/>
      <c r="F596" s="16"/>
      <c r="G596" s="15"/>
      <c r="H596" s="15"/>
      <c r="I596" s="15"/>
      <c r="J596" s="15"/>
      <c r="K596" s="15"/>
      <c r="L596" s="15"/>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row>
    <row r="597" ht="15.75" customHeight="1">
      <c r="A597" s="15"/>
      <c r="B597" s="15"/>
      <c r="C597" s="15"/>
      <c r="D597" s="15"/>
      <c r="E597" s="16"/>
      <c r="F597" s="16"/>
      <c r="G597" s="15"/>
      <c r="H597" s="15"/>
      <c r="I597" s="15"/>
      <c r="J597" s="15"/>
      <c r="K597" s="15"/>
      <c r="L597" s="15"/>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row>
    <row r="598" ht="15.75" customHeight="1">
      <c r="A598" s="15"/>
      <c r="B598" s="15"/>
      <c r="C598" s="15"/>
      <c r="D598" s="15"/>
      <c r="E598" s="16"/>
      <c r="F598" s="16"/>
      <c r="G598" s="15"/>
      <c r="H598" s="15"/>
      <c r="I598" s="15"/>
      <c r="J598" s="15"/>
      <c r="K598" s="15"/>
      <c r="L598" s="15"/>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row>
    <row r="599" ht="15.75" customHeight="1">
      <c r="A599" s="15"/>
      <c r="B599" s="15"/>
      <c r="C599" s="15"/>
      <c r="D599" s="15"/>
      <c r="E599" s="16"/>
      <c r="F599" s="16"/>
      <c r="G599" s="15"/>
      <c r="H599" s="15"/>
      <c r="I599" s="15"/>
      <c r="J599" s="15"/>
      <c r="K599" s="15"/>
      <c r="L599" s="15"/>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row>
    <row r="600" ht="15.75" customHeight="1">
      <c r="A600" s="15"/>
      <c r="B600" s="15"/>
      <c r="C600" s="15"/>
      <c r="D600" s="15"/>
      <c r="E600" s="16"/>
      <c r="F600" s="16"/>
      <c r="G600" s="15"/>
      <c r="H600" s="15"/>
      <c r="I600" s="15"/>
      <c r="J600" s="15"/>
      <c r="K600" s="15"/>
      <c r="L600" s="15"/>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row>
    <row r="601" ht="15.75" customHeight="1">
      <c r="A601" s="15"/>
      <c r="B601" s="15"/>
      <c r="C601" s="15"/>
      <c r="D601" s="15"/>
      <c r="E601" s="16"/>
      <c r="F601" s="16"/>
      <c r="G601" s="15"/>
      <c r="H601" s="15"/>
      <c r="I601" s="15"/>
      <c r="J601" s="15"/>
      <c r="K601" s="15"/>
      <c r="L601" s="15"/>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row>
    <row r="602" ht="15.75" customHeight="1">
      <c r="A602" s="15"/>
      <c r="B602" s="15"/>
      <c r="C602" s="15"/>
      <c r="D602" s="15"/>
      <c r="E602" s="16"/>
      <c r="F602" s="16"/>
      <c r="G602" s="15"/>
      <c r="H602" s="15"/>
      <c r="I602" s="15"/>
      <c r="J602" s="15"/>
      <c r="K602" s="15"/>
      <c r="L602" s="15"/>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row>
    <row r="603" ht="15.75" customHeight="1">
      <c r="A603" s="15"/>
      <c r="B603" s="15"/>
      <c r="C603" s="15"/>
      <c r="D603" s="15"/>
      <c r="E603" s="16"/>
      <c r="F603" s="16"/>
      <c r="G603" s="15"/>
      <c r="H603" s="15"/>
      <c r="I603" s="15"/>
      <c r="J603" s="15"/>
      <c r="K603" s="15"/>
      <c r="L603" s="15"/>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row>
    <row r="604" ht="15.75" customHeight="1">
      <c r="A604" s="15"/>
      <c r="B604" s="15"/>
      <c r="C604" s="15"/>
      <c r="D604" s="15"/>
      <c r="E604" s="16"/>
      <c r="F604" s="16"/>
      <c r="G604" s="15"/>
      <c r="H604" s="15"/>
      <c r="I604" s="15"/>
      <c r="J604" s="15"/>
      <c r="K604" s="15"/>
      <c r="L604" s="15"/>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row>
    <row r="605" ht="15.75" customHeight="1">
      <c r="A605" s="15"/>
      <c r="B605" s="15"/>
      <c r="C605" s="15"/>
      <c r="D605" s="15"/>
      <c r="E605" s="16"/>
      <c r="F605" s="16"/>
      <c r="G605" s="15"/>
      <c r="H605" s="15"/>
      <c r="I605" s="15"/>
      <c r="J605" s="15"/>
      <c r="K605" s="15"/>
      <c r="L605" s="15"/>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row>
    <row r="606" ht="15.75" customHeight="1">
      <c r="A606" s="15"/>
      <c r="B606" s="15"/>
      <c r="C606" s="15"/>
      <c r="D606" s="15"/>
      <c r="E606" s="16"/>
      <c r="F606" s="16"/>
      <c r="G606" s="15"/>
      <c r="H606" s="15"/>
      <c r="I606" s="15"/>
      <c r="J606" s="15"/>
      <c r="K606" s="15"/>
      <c r="L606" s="15"/>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row>
    <row r="607" ht="15.75" customHeight="1">
      <c r="A607" s="15"/>
      <c r="B607" s="15"/>
      <c r="C607" s="15"/>
      <c r="D607" s="15"/>
      <c r="E607" s="16"/>
      <c r="F607" s="16"/>
      <c r="G607" s="15"/>
      <c r="H607" s="15"/>
      <c r="I607" s="15"/>
      <c r="J607" s="15"/>
      <c r="K607" s="15"/>
      <c r="L607" s="15"/>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row>
    <row r="608" ht="15.75" customHeight="1">
      <c r="A608" s="15"/>
      <c r="B608" s="15"/>
      <c r="C608" s="15"/>
      <c r="D608" s="15"/>
      <c r="E608" s="16"/>
      <c r="F608" s="16"/>
      <c r="G608" s="15"/>
      <c r="H608" s="15"/>
      <c r="I608" s="15"/>
      <c r="J608" s="15"/>
      <c r="K608" s="15"/>
      <c r="L608" s="15"/>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row>
    <row r="609" ht="15.75" customHeight="1">
      <c r="A609" s="15"/>
      <c r="B609" s="15"/>
      <c r="C609" s="15"/>
      <c r="D609" s="15"/>
      <c r="E609" s="16"/>
      <c r="F609" s="16"/>
      <c r="G609" s="15"/>
      <c r="H609" s="15"/>
      <c r="I609" s="15"/>
      <c r="J609" s="15"/>
      <c r="K609" s="15"/>
      <c r="L609" s="15"/>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row>
    <row r="610" ht="15.75" customHeight="1">
      <c r="A610" s="15"/>
      <c r="B610" s="15"/>
      <c r="C610" s="15"/>
      <c r="D610" s="15"/>
      <c r="E610" s="16"/>
      <c r="F610" s="16"/>
      <c r="G610" s="15"/>
      <c r="H610" s="15"/>
      <c r="I610" s="15"/>
      <c r="J610" s="15"/>
      <c r="K610" s="15"/>
      <c r="L610" s="15"/>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row>
    <row r="611" ht="15.75" customHeight="1">
      <c r="A611" s="15"/>
      <c r="B611" s="15"/>
      <c r="C611" s="15"/>
      <c r="D611" s="15"/>
      <c r="E611" s="16"/>
      <c r="F611" s="16"/>
      <c r="G611" s="15"/>
      <c r="H611" s="15"/>
      <c r="I611" s="15"/>
      <c r="J611" s="15"/>
      <c r="K611" s="15"/>
      <c r="L611" s="15"/>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row>
    <row r="612" ht="15.75" customHeight="1">
      <c r="A612" s="15"/>
      <c r="B612" s="15"/>
      <c r="C612" s="15"/>
      <c r="D612" s="15"/>
      <c r="E612" s="16"/>
      <c r="F612" s="16"/>
      <c r="G612" s="15"/>
      <c r="H612" s="15"/>
      <c r="I612" s="15"/>
      <c r="J612" s="15"/>
      <c r="K612" s="15"/>
      <c r="L612" s="15"/>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row>
    <row r="613" ht="15.75" customHeight="1">
      <c r="A613" s="15"/>
      <c r="B613" s="15"/>
      <c r="C613" s="15"/>
      <c r="D613" s="15"/>
      <c r="E613" s="16"/>
      <c r="F613" s="16"/>
      <c r="G613" s="15"/>
      <c r="H613" s="15"/>
      <c r="I613" s="15"/>
      <c r="J613" s="15"/>
      <c r="K613" s="15"/>
      <c r="L613" s="15"/>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row>
    <row r="614" ht="15.75" customHeight="1">
      <c r="A614" s="15"/>
      <c r="B614" s="15"/>
      <c r="C614" s="15"/>
      <c r="D614" s="15"/>
      <c r="E614" s="16"/>
      <c r="F614" s="16"/>
      <c r="G614" s="15"/>
      <c r="H614" s="15"/>
      <c r="I614" s="15"/>
      <c r="J614" s="15"/>
      <c r="K614" s="15"/>
      <c r="L614" s="15"/>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row>
    <row r="615" ht="15.75" customHeight="1">
      <c r="A615" s="15"/>
      <c r="B615" s="15"/>
      <c r="C615" s="15"/>
      <c r="D615" s="15"/>
      <c r="E615" s="16"/>
      <c r="F615" s="16"/>
      <c r="G615" s="15"/>
      <c r="H615" s="15"/>
      <c r="I615" s="15"/>
      <c r="J615" s="15"/>
      <c r="K615" s="15"/>
      <c r="L615" s="15"/>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row>
    <row r="616" ht="15.75" customHeight="1">
      <c r="A616" s="15"/>
      <c r="B616" s="15"/>
      <c r="C616" s="15"/>
      <c r="D616" s="15"/>
      <c r="E616" s="16"/>
      <c r="F616" s="16"/>
      <c r="G616" s="15"/>
      <c r="H616" s="15"/>
      <c r="I616" s="15"/>
      <c r="J616" s="15"/>
      <c r="K616" s="15"/>
      <c r="L616" s="15"/>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row>
    <row r="617" ht="15.75" customHeight="1">
      <c r="A617" s="15"/>
      <c r="B617" s="15"/>
      <c r="C617" s="15"/>
      <c r="D617" s="15"/>
      <c r="E617" s="16"/>
      <c r="F617" s="16"/>
      <c r="G617" s="15"/>
      <c r="H617" s="15"/>
      <c r="I617" s="15"/>
      <c r="J617" s="15"/>
      <c r="K617" s="15"/>
      <c r="L617" s="15"/>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row>
    <row r="618" ht="15.75" customHeight="1">
      <c r="A618" s="15"/>
      <c r="B618" s="15"/>
      <c r="C618" s="15"/>
      <c r="D618" s="15"/>
      <c r="E618" s="16"/>
      <c r="F618" s="16"/>
      <c r="G618" s="15"/>
      <c r="H618" s="15"/>
      <c r="I618" s="15"/>
      <c r="J618" s="15"/>
      <c r="K618" s="15"/>
      <c r="L618" s="15"/>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row>
    <row r="619" ht="15.75" customHeight="1">
      <c r="A619" s="15"/>
      <c r="B619" s="15"/>
      <c r="C619" s="15"/>
      <c r="D619" s="15"/>
      <c r="E619" s="16"/>
      <c r="F619" s="16"/>
      <c r="G619" s="15"/>
      <c r="H619" s="15"/>
      <c r="I619" s="15"/>
      <c r="J619" s="15"/>
      <c r="K619" s="15"/>
      <c r="L619" s="15"/>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row>
    <row r="620" ht="15.75" customHeight="1">
      <c r="A620" s="15"/>
      <c r="B620" s="15"/>
      <c r="C620" s="15"/>
      <c r="D620" s="15"/>
      <c r="E620" s="16"/>
      <c r="F620" s="16"/>
      <c r="G620" s="15"/>
      <c r="H620" s="15"/>
      <c r="I620" s="15"/>
      <c r="J620" s="15"/>
      <c r="K620" s="15"/>
      <c r="L620" s="15"/>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row>
    <row r="621" ht="15.75" customHeight="1">
      <c r="A621" s="15"/>
      <c r="B621" s="15"/>
      <c r="C621" s="15"/>
      <c r="D621" s="15"/>
      <c r="E621" s="16"/>
      <c r="F621" s="16"/>
      <c r="G621" s="15"/>
      <c r="H621" s="15"/>
      <c r="I621" s="15"/>
      <c r="J621" s="15"/>
      <c r="K621" s="15"/>
      <c r="L621" s="15"/>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row>
    <row r="622" ht="15.75" customHeight="1">
      <c r="A622" s="15"/>
      <c r="B622" s="15"/>
      <c r="C622" s="15"/>
      <c r="D622" s="15"/>
      <c r="E622" s="16"/>
      <c r="F622" s="16"/>
      <c r="G622" s="15"/>
      <c r="H622" s="15"/>
      <c r="I622" s="15"/>
      <c r="J622" s="15"/>
      <c r="K622" s="15"/>
      <c r="L622" s="15"/>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row>
    <row r="623" ht="15.75" customHeight="1">
      <c r="A623" s="15"/>
      <c r="B623" s="15"/>
      <c r="C623" s="15"/>
      <c r="D623" s="15"/>
      <c r="E623" s="16"/>
      <c r="F623" s="16"/>
      <c r="G623" s="15"/>
      <c r="H623" s="15"/>
      <c r="I623" s="15"/>
      <c r="J623" s="15"/>
      <c r="K623" s="15"/>
      <c r="L623" s="15"/>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row>
    <row r="624" ht="15.75" customHeight="1">
      <c r="A624" s="15"/>
      <c r="B624" s="15"/>
      <c r="C624" s="15"/>
      <c r="D624" s="15"/>
      <c r="E624" s="16"/>
      <c r="F624" s="16"/>
      <c r="G624" s="15"/>
      <c r="H624" s="15"/>
      <c r="I624" s="15"/>
      <c r="J624" s="15"/>
      <c r="K624" s="15"/>
      <c r="L624" s="15"/>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row>
    <row r="625" ht="15.75" customHeight="1">
      <c r="A625" s="15"/>
      <c r="B625" s="15"/>
      <c r="C625" s="15"/>
      <c r="D625" s="15"/>
      <c r="E625" s="16"/>
      <c r="F625" s="16"/>
      <c r="G625" s="15"/>
      <c r="H625" s="15"/>
      <c r="I625" s="15"/>
      <c r="J625" s="15"/>
      <c r="K625" s="15"/>
      <c r="L625" s="15"/>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row>
    <row r="626" ht="15.75" customHeight="1">
      <c r="A626" s="15"/>
      <c r="B626" s="15"/>
      <c r="C626" s="15"/>
      <c r="D626" s="15"/>
      <c r="E626" s="16"/>
      <c r="F626" s="16"/>
      <c r="G626" s="15"/>
      <c r="H626" s="15"/>
      <c r="I626" s="15"/>
      <c r="J626" s="15"/>
      <c r="K626" s="15"/>
      <c r="L626" s="15"/>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row>
    <row r="627" ht="15.75" customHeight="1">
      <c r="A627" s="15"/>
      <c r="B627" s="15"/>
      <c r="C627" s="15"/>
      <c r="D627" s="15"/>
      <c r="E627" s="16"/>
      <c r="F627" s="16"/>
      <c r="G627" s="15"/>
      <c r="H627" s="15"/>
      <c r="I627" s="15"/>
      <c r="J627" s="15"/>
      <c r="K627" s="15"/>
      <c r="L627" s="15"/>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row>
    <row r="628" ht="15.75" customHeight="1">
      <c r="A628" s="15"/>
      <c r="B628" s="15"/>
      <c r="C628" s="15"/>
      <c r="D628" s="15"/>
      <c r="E628" s="16"/>
      <c r="F628" s="16"/>
      <c r="G628" s="15"/>
      <c r="H628" s="15"/>
      <c r="I628" s="15"/>
      <c r="J628" s="15"/>
      <c r="K628" s="15"/>
      <c r="L628" s="15"/>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row>
    <row r="629" ht="15.75" customHeight="1">
      <c r="A629" s="15"/>
      <c r="B629" s="15"/>
      <c r="C629" s="15"/>
      <c r="D629" s="15"/>
      <c r="E629" s="16"/>
      <c r="F629" s="16"/>
      <c r="G629" s="15"/>
      <c r="H629" s="15"/>
      <c r="I629" s="15"/>
      <c r="J629" s="15"/>
      <c r="K629" s="15"/>
      <c r="L629" s="15"/>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row>
    <row r="630" ht="15.75" customHeight="1">
      <c r="A630" s="15"/>
      <c r="B630" s="15"/>
      <c r="C630" s="15"/>
      <c r="D630" s="15"/>
      <c r="E630" s="16"/>
      <c r="F630" s="16"/>
      <c r="G630" s="15"/>
      <c r="H630" s="15"/>
      <c r="I630" s="15"/>
      <c r="J630" s="15"/>
      <c r="K630" s="15"/>
      <c r="L630" s="15"/>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row>
    <row r="631" ht="15.75" customHeight="1">
      <c r="A631" s="15"/>
      <c r="B631" s="15"/>
      <c r="C631" s="15"/>
      <c r="D631" s="15"/>
      <c r="E631" s="16"/>
      <c r="F631" s="16"/>
      <c r="G631" s="15"/>
      <c r="H631" s="15"/>
      <c r="I631" s="15"/>
      <c r="J631" s="15"/>
      <c r="K631" s="15"/>
      <c r="L631" s="15"/>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row>
    <row r="632" ht="15.75" customHeight="1">
      <c r="A632" s="15"/>
      <c r="B632" s="15"/>
      <c r="C632" s="15"/>
      <c r="D632" s="15"/>
      <c r="E632" s="16"/>
      <c r="F632" s="16"/>
      <c r="G632" s="15"/>
      <c r="H632" s="15"/>
      <c r="I632" s="15"/>
      <c r="J632" s="15"/>
      <c r="K632" s="15"/>
      <c r="L632" s="15"/>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row>
    <row r="633" ht="15.75" customHeight="1">
      <c r="A633" s="15"/>
      <c r="B633" s="15"/>
      <c r="C633" s="15"/>
      <c r="D633" s="15"/>
      <c r="E633" s="16"/>
      <c r="F633" s="16"/>
      <c r="G633" s="15"/>
      <c r="H633" s="15"/>
      <c r="I633" s="15"/>
      <c r="J633" s="15"/>
      <c r="K633" s="15"/>
      <c r="L633" s="15"/>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row>
    <row r="634" ht="15.75" customHeight="1">
      <c r="A634" s="15"/>
      <c r="B634" s="15"/>
      <c r="C634" s="15"/>
      <c r="D634" s="15"/>
      <c r="E634" s="16"/>
      <c r="F634" s="16"/>
      <c r="G634" s="15"/>
      <c r="H634" s="15"/>
      <c r="I634" s="15"/>
      <c r="J634" s="15"/>
      <c r="K634" s="15"/>
      <c r="L634" s="15"/>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row>
    <row r="635" ht="15.75" customHeight="1">
      <c r="A635" s="15"/>
      <c r="B635" s="15"/>
      <c r="C635" s="15"/>
      <c r="D635" s="15"/>
      <c r="E635" s="16"/>
      <c r="F635" s="16"/>
      <c r="G635" s="15"/>
      <c r="H635" s="15"/>
      <c r="I635" s="15"/>
      <c r="J635" s="15"/>
      <c r="K635" s="15"/>
      <c r="L635" s="15"/>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row>
    <row r="636" ht="15.75" customHeight="1">
      <c r="A636" s="15"/>
      <c r="B636" s="15"/>
      <c r="C636" s="15"/>
      <c r="D636" s="15"/>
      <c r="E636" s="16"/>
      <c r="F636" s="16"/>
      <c r="G636" s="15"/>
      <c r="H636" s="15"/>
      <c r="I636" s="15"/>
      <c r="J636" s="15"/>
      <c r="K636" s="15"/>
      <c r="L636" s="15"/>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row>
    <row r="637" ht="15.75" customHeight="1">
      <c r="A637" s="15"/>
      <c r="B637" s="15"/>
      <c r="C637" s="15"/>
      <c r="D637" s="15"/>
      <c r="E637" s="16"/>
      <c r="F637" s="16"/>
      <c r="G637" s="15"/>
      <c r="H637" s="15"/>
      <c r="I637" s="15"/>
      <c r="J637" s="15"/>
      <c r="K637" s="15"/>
      <c r="L637" s="15"/>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row>
    <row r="638" ht="15.75" customHeight="1">
      <c r="A638" s="15"/>
      <c r="B638" s="15"/>
      <c r="C638" s="15"/>
      <c r="D638" s="15"/>
      <c r="E638" s="16"/>
      <c r="F638" s="16"/>
      <c r="G638" s="15"/>
      <c r="H638" s="15"/>
      <c r="I638" s="15"/>
      <c r="J638" s="15"/>
      <c r="K638" s="15"/>
      <c r="L638" s="15"/>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row>
    <row r="639" ht="15.75" customHeight="1">
      <c r="A639" s="15"/>
      <c r="B639" s="15"/>
      <c r="C639" s="15"/>
      <c r="D639" s="15"/>
      <c r="E639" s="16"/>
      <c r="F639" s="16"/>
      <c r="G639" s="15"/>
      <c r="H639" s="15"/>
      <c r="I639" s="15"/>
      <c r="J639" s="15"/>
      <c r="K639" s="15"/>
      <c r="L639" s="15"/>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row>
    <row r="640" ht="15.75" customHeight="1">
      <c r="A640" s="15"/>
      <c r="B640" s="15"/>
      <c r="C640" s="15"/>
      <c r="D640" s="15"/>
      <c r="E640" s="16"/>
      <c r="F640" s="16"/>
      <c r="G640" s="15"/>
      <c r="H640" s="15"/>
      <c r="I640" s="15"/>
      <c r="J640" s="15"/>
      <c r="K640" s="15"/>
      <c r="L640" s="15"/>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row>
    <row r="641" ht="15.75" customHeight="1">
      <c r="A641" s="15"/>
      <c r="B641" s="15"/>
      <c r="C641" s="15"/>
      <c r="D641" s="15"/>
      <c r="E641" s="16"/>
      <c r="F641" s="16"/>
      <c r="G641" s="15"/>
      <c r="H641" s="15"/>
      <c r="I641" s="15"/>
      <c r="J641" s="15"/>
      <c r="K641" s="15"/>
      <c r="L641" s="15"/>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row>
    <row r="642" ht="15.75" customHeight="1">
      <c r="A642" s="15"/>
      <c r="B642" s="15"/>
      <c r="C642" s="15"/>
      <c r="D642" s="15"/>
      <c r="E642" s="16"/>
      <c r="F642" s="16"/>
      <c r="G642" s="15"/>
      <c r="H642" s="15"/>
      <c r="I642" s="15"/>
      <c r="J642" s="15"/>
      <c r="K642" s="15"/>
      <c r="L642" s="15"/>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row>
    <row r="643" ht="15.75" customHeight="1">
      <c r="A643" s="15"/>
      <c r="B643" s="15"/>
      <c r="C643" s="15"/>
      <c r="D643" s="15"/>
      <c r="E643" s="16"/>
      <c r="F643" s="16"/>
      <c r="G643" s="15"/>
      <c r="H643" s="15"/>
      <c r="I643" s="15"/>
      <c r="J643" s="15"/>
      <c r="K643" s="15"/>
      <c r="L643" s="15"/>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row>
    <row r="644" ht="15.75" customHeight="1">
      <c r="A644" s="15"/>
      <c r="B644" s="15"/>
      <c r="C644" s="15"/>
      <c r="D644" s="15"/>
      <c r="E644" s="16"/>
      <c r="F644" s="16"/>
      <c r="G644" s="15"/>
      <c r="H644" s="15"/>
      <c r="I644" s="15"/>
      <c r="J644" s="15"/>
      <c r="K644" s="15"/>
      <c r="L644" s="15"/>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row>
    <row r="645" ht="15.75" customHeight="1">
      <c r="A645" s="15"/>
      <c r="B645" s="15"/>
      <c r="C645" s="15"/>
      <c r="D645" s="15"/>
      <c r="E645" s="16"/>
      <c r="F645" s="16"/>
      <c r="G645" s="15"/>
      <c r="H645" s="15"/>
      <c r="I645" s="15"/>
      <c r="J645" s="15"/>
      <c r="K645" s="15"/>
      <c r="L645" s="15"/>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row>
    <row r="646" ht="15.75" customHeight="1">
      <c r="A646" s="15"/>
      <c r="B646" s="15"/>
      <c r="C646" s="15"/>
      <c r="D646" s="15"/>
      <c r="E646" s="16"/>
      <c r="F646" s="16"/>
      <c r="G646" s="15"/>
      <c r="H646" s="15"/>
      <c r="I646" s="15"/>
      <c r="J646" s="15"/>
      <c r="K646" s="15"/>
      <c r="L646" s="15"/>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row>
    <row r="647" ht="15.75" customHeight="1">
      <c r="A647" s="15"/>
      <c r="B647" s="15"/>
      <c r="C647" s="15"/>
      <c r="D647" s="15"/>
      <c r="E647" s="16"/>
      <c r="F647" s="16"/>
      <c r="G647" s="15"/>
      <c r="H647" s="15"/>
      <c r="I647" s="15"/>
      <c r="J647" s="15"/>
      <c r="K647" s="15"/>
      <c r="L647" s="15"/>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row>
    <row r="648" ht="15.75" customHeight="1">
      <c r="A648" s="15"/>
      <c r="B648" s="15"/>
      <c r="C648" s="15"/>
      <c r="D648" s="15"/>
      <c r="E648" s="16"/>
      <c r="F648" s="16"/>
      <c r="G648" s="15"/>
      <c r="H648" s="15"/>
      <c r="I648" s="15"/>
      <c r="J648" s="15"/>
      <c r="K648" s="15"/>
      <c r="L648" s="15"/>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row>
    <row r="649" ht="15.75" customHeight="1">
      <c r="A649" s="15"/>
      <c r="B649" s="15"/>
      <c r="C649" s="15"/>
      <c r="D649" s="15"/>
      <c r="E649" s="16"/>
      <c r="F649" s="16"/>
      <c r="G649" s="15"/>
      <c r="H649" s="15"/>
      <c r="I649" s="15"/>
      <c r="J649" s="15"/>
      <c r="K649" s="15"/>
      <c r="L649" s="15"/>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row>
    <row r="650" ht="15.75" customHeight="1">
      <c r="A650" s="15"/>
      <c r="B650" s="15"/>
      <c r="C650" s="15"/>
      <c r="D650" s="15"/>
      <c r="E650" s="16"/>
      <c r="F650" s="16"/>
      <c r="G650" s="15"/>
      <c r="H650" s="15"/>
      <c r="I650" s="15"/>
      <c r="J650" s="15"/>
      <c r="K650" s="15"/>
      <c r="L650" s="15"/>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row>
    <row r="651" ht="15.75" customHeight="1">
      <c r="A651" s="15"/>
      <c r="B651" s="15"/>
      <c r="C651" s="15"/>
      <c r="D651" s="15"/>
      <c r="E651" s="16"/>
      <c r="F651" s="16"/>
      <c r="G651" s="15"/>
      <c r="H651" s="15"/>
      <c r="I651" s="15"/>
      <c r="J651" s="15"/>
      <c r="K651" s="15"/>
      <c r="L651" s="15"/>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row>
    <row r="652" ht="15.75" customHeight="1">
      <c r="A652" s="15"/>
      <c r="B652" s="15"/>
      <c r="C652" s="15"/>
      <c r="D652" s="15"/>
      <c r="E652" s="16"/>
      <c r="F652" s="16"/>
      <c r="G652" s="15"/>
      <c r="H652" s="15"/>
      <c r="I652" s="15"/>
      <c r="J652" s="15"/>
      <c r="K652" s="15"/>
      <c r="L652" s="15"/>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row>
    <row r="653" ht="15.75" customHeight="1">
      <c r="A653" s="15"/>
      <c r="B653" s="15"/>
      <c r="C653" s="15"/>
      <c r="D653" s="15"/>
      <c r="E653" s="16"/>
      <c r="F653" s="16"/>
      <c r="G653" s="15"/>
      <c r="H653" s="15"/>
      <c r="I653" s="15"/>
      <c r="J653" s="15"/>
      <c r="K653" s="15"/>
      <c r="L653" s="15"/>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row>
    <row r="654" ht="15.75" customHeight="1">
      <c r="A654" s="15"/>
      <c r="B654" s="15"/>
      <c r="C654" s="15"/>
      <c r="D654" s="15"/>
      <c r="E654" s="16"/>
      <c r="F654" s="16"/>
      <c r="G654" s="15"/>
      <c r="H654" s="15"/>
      <c r="I654" s="15"/>
      <c r="J654" s="15"/>
      <c r="K654" s="15"/>
      <c r="L654" s="15"/>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row>
    <row r="655" ht="15.75" customHeight="1">
      <c r="A655" s="15"/>
      <c r="B655" s="15"/>
      <c r="C655" s="15"/>
      <c r="D655" s="15"/>
      <c r="E655" s="16"/>
      <c r="F655" s="16"/>
      <c r="G655" s="15"/>
      <c r="H655" s="15"/>
      <c r="I655" s="15"/>
      <c r="J655" s="15"/>
      <c r="K655" s="15"/>
      <c r="L655" s="15"/>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row>
    <row r="656" ht="15.75" customHeight="1">
      <c r="A656" s="15"/>
      <c r="B656" s="15"/>
      <c r="C656" s="15"/>
      <c r="D656" s="15"/>
      <c r="E656" s="16"/>
      <c r="F656" s="16"/>
      <c r="G656" s="15"/>
      <c r="H656" s="15"/>
      <c r="I656" s="15"/>
      <c r="J656" s="15"/>
      <c r="K656" s="15"/>
      <c r="L656" s="15"/>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row>
    <row r="657" ht="15.75" customHeight="1">
      <c r="A657" s="15"/>
      <c r="B657" s="15"/>
      <c r="C657" s="15"/>
      <c r="D657" s="15"/>
      <c r="E657" s="16"/>
      <c r="F657" s="16"/>
      <c r="G657" s="15"/>
      <c r="H657" s="15"/>
      <c r="I657" s="15"/>
      <c r="J657" s="15"/>
      <c r="K657" s="15"/>
      <c r="L657" s="15"/>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row>
    <row r="658" ht="15.75" customHeight="1">
      <c r="A658" s="15"/>
      <c r="B658" s="15"/>
      <c r="C658" s="15"/>
      <c r="D658" s="15"/>
      <c r="E658" s="16"/>
      <c r="F658" s="16"/>
      <c r="G658" s="15"/>
      <c r="H658" s="15"/>
      <c r="I658" s="15"/>
      <c r="J658" s="15"/>
      <c r="K658" s="15"/>
      <c r="L658" s="15"/>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row>
    <row r="659" ht="15.75" customHeight="1">
      <c r="A659" s="15"/>
      <c r="B659" s="15"/>
      <c r="C659" s="15"/>
      <c r="D659" s="15"/>
      <c r="E659" s="16"/>
      <c r="F659" s="16"/>
      <c r="G659" s="15"/>
      <c r="H659" s="15"/>
      <c r="I659" s="15"/>
      <c r="J659" s="15"/>
      <c r="K659" s="15"/>
      <c r="L659" s="15"/>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row>
    <row r="660" ht="15.75" customHeight="1">
      <c r="A660" s="15"/>
      <c r="B660" s="15"/>
      <c r="C660" s="15"/>
      <c r="D660" s="15"/>
      <c r="E660" s="16"/>
      <c r="F660" s="16"/>
      <c r="G660" s="15"/>
      <c r="H660" s="15"/>
      <c r="I660" s="15"/>
      <c r="J660" s="15"/>
      <c r="K660" s="15"/>
      <c r="L660" s="15"/>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row>
    <row r="661" ht="15.75" customHeight="1">
      <c r="A661" s="15"/>
      <c r="B661" s="15"/>
      <c r="C661" s="15"/>
      <c r="D661" s="15"/>
      <c r="E661" s="16"/>
      <c r="F661" s="16"/>
      <c r="G661" s="15"/>
      <c r="H661" s="15"/>
      <c r="I661" s="15"/>
      <c r="J661" s="15"/>
      <c r="K661" s="15"/>
      <c r="L661" s="15"/>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row>
    <row r="662" ht="15.75" customHeight="1">
      <c r="A662" s="15"/>
      <c r="B662" s="15"/>
      <c r="C662" s="15"/>
      <c r="D662" s="15"/>
      <c r="E662" s="16"/>
      <c r="F662" s="16"/>
      <c r="G662" s="15"/>
      <c r="H662" s="15"/>
      <c r="I662" s="15"/>
      <c r="J662" s="15"/>
      <c r="K662" s="15"/>
      <c r="L662" s="15"/>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row>
    <row r="663" ht="15.75" customHeight="1">
      <c r="A663" s="15"/>
      <c r="B663" s="15"/>
      <c r="C663" s="15"/>
      <c r="D663" s="15"/>
      <c r="E663" s="16"/>
      <c r="F663" s="16"/>
      <c r="G663" s="15"/>
      <c r="H663" s="15"/>
      <c r="I663" s="15"/>
      <c r="J663" s="15"/>
      <c r="K663" s="15"/>
      <c r="L663" s="15"/>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row>
    <row r="664" ht="15.75" customHeight="1">
      <c r="A664" s="15"/>
      <c r="B664" s="15"/>
      <c r="C664" s="15"/>
      <c r="D664" s="15"/>
      <c r="E664" s="16"/>
      <c r="F664" s="16"/>
      <c r="G664" s="15"/>
      <c r="H664" s="15"/>
      <c r="I664" s="15"/>
      <c r="J664" s="15"/>
      <c r="K664" s="15"/>
      <c r="L664" s="15"/>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row>
    <row r="665" ht="15.75" customHeight="1">
      <c r="A665" s="15"/>
      <c r="B665" s="15"/>
      <c r="C665" s="15"/>
      <c r="D665" s="15"/>
      <c r="E665" s="16"/>
      <c r="F665" s="16"/>
      <c r="G665" s="15"/>
      <c r="H665" s="15"/>
      <c r="I665" s="15"/>
      <c r="J665" s="15"/>
      <c r="K665" s="15"/>
      <c r="L665" s="15"/>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row>
    <row r="666" ht="15.75" customHeight="1">
      <c r="A666" s="15"/>
      <c r="B666" s="15"/>
      <c r="C666" s="15"/>
      <c r="D666" s="15"/>
      <c r="E666" s="16"/>
      <c r="F666" s="16"/>
      <c r="G666" s="15"/>
      <c r="H666" s="15"/>
      <c r="I666" s="15"/>
      <c r="J666" s="15"/>
      <c r="K666" s="15"/>
      <c r="L666" s="15"/>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row>
    <row r="667" ht="15.75" customHeight="1">
      <c r="A667" s="15"/>
      <c r="B667" s="15"/>
      <c r="C667" s="15"/>
      <c r="D667" s="15"/>
      <c r="E667" s="16"/>
      <c r="F667" s="16"/>
      <c r="G667" s="15"/>
      <c r="H667" s="15"/>
      <c r="I667" s="15"/>
      <c r="J667" s="15"/>
      <c r="K667" s="15"/>
      <c r="L667" s="15"/>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row>
    <row r="668" ht="15.75" customHeight="1">
      <c r="A668" s="15"/>
      <c r="B668" s="15"/>
      <c r="C668" s="15"/>
      <c r="D668" s="15"/>
      <c r="E668" s="16"/>
      <c r="F668" s="16"/>
      <c r="G668" s="15"/>
      <c r="H668" s="15"/>
      <c r="I668" s="15"/>
      <c r="J668" s="15"/>
      <c r="K668" s="15"/>
      <c r="L668" s="15"/>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row>
    <row r="669" ht="15.75" customHeight="1">
      <c r="A669" s="15"/>
      <c r="B669" s="15"/>
      <c r="C669" s="15"/>
      <c r="D669" s="15"/>
      <c r="E669" s="16"/>
      <c r="F669" s="16"/>
      <c r="G669" s="15"/>
      <c r="H669" s="15"/>
      <c r="I669" s="15"/>
      <c r="J669" s="15"/>
      <c r="K669" s="15"/>
      <c r="L669" s="15"/>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row>
    <row r="670" ht="15.75" customHeight="1">
      <c r="A670" s="15"/>
      <c r="B670" s="15"/>
      <c r="C670" s="15"/>
      <c r="D670" s="15"/>
      <c r="E670" s="16"/>
      <c r="F670" s="16"/>
      <c r="G670" s="15"/>
      <c r="H670" s="15"/>
      <c r="I670" s="15"/>
      <c r="J670" s="15"/>
      <c r="K670" s="15"/>
      <c r="L670" s="15"/>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row>
    <row r="671" ht="15.75" customHeight="1">
      <c r="A671" s="15"/>
      <c r="B671" s="15"/>
      <c r="C671" s="15"/>
      <c r="D671" s="15"/>
      <c r="E671" s="16"/>
      <c r="F671" s="16"/>
      <c r="G671" s="15"/>
      <c r="H671" s="15"/>
      <c r="I671" s="15"/>
      <c r="J671" s="15"/>
      <c r="K671" s="15"/>
      <c r="L671" s="15"/>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row>
    <row r="672" ht="15.75" customHeight="1">
      <c r="A672" s="15"/>
      <c r="B672" s="15"/>
      <c r="C672" s="15"/>
      <c r="D672" s="15"/>
      <c r="E672" s="16"/>
      <c r="F672" s="16"/>
      <c r="G672" s="15"/>
      <c r="H672" s="15"/>
      <c r="I672" s="15"/>
      <c r="J672" s="15"/>
      <c r="K672" s="15"/>
      <c r="L672" s="15"/>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row>
    <row r="673" ht="15.75" customHeight="1">
      <c r="A673" s="15"/>
      <c r="B673" s="15"/>
      <c r="C673" s="15"/>
      <c r="D673" s="15"/>
      <c r="E673" s="16"/>
      <c r="F673" s="16"/>
      <c r="G673" s="15"/>
      <c r="H673" s="15"/>
      <c r="I673" s="15"/>
      <c r="J673" s="15"/>
      <c r="K673" s="15"/>
      <c r="L673" s="15"/>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row>
    <row r="674" ht="15.75" customHeight="1">
      <c r="A674" s="15"/>
      <c r="B674" s="15"/>
      <c r="C674" s="15"/>
      <c r="D674" s="15"/>
      <c r="E674" s="16"/>
      <c r="F674" s="16"/>
      <c r="G674" s="15"/>
      <c r="H674" s="15"/>
      <c r="I674" s="15"/>
      <c r="J674" s="15"/>
      <c r="K674" s="15"/>
      <c r="L674" s="15"/>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row>
    <row r="675" ht="15.75" customHeight="1">
      <c r="A675" s="15"/>
      <c r="B675" s="15"/>
      <c r="C675" s="15"/>
      <c r="D675" s="15"/>
      <c r="E675" s="16"/>
      <c r="F675" s="16"/>
      <c r="G675" s="15"/>
      <c r="H675" s="15"/>
      <c r="I675" s="15"/>
      <c r="J675" s="15"/>
      <c r="K675" s="15"/>
      <c r="L675" s="15"/>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row>
    <row r="676" ht="15.75" customHeight="1">
      <c r="A676" s="15"/>
      <c r="B676" s="15"/>
      <c r="C676" s="15"/>
      <c r="D676" s="15"/>
      <c r="E676" s="16"/>
      <c r="F676" s="16"/>
      <c r="G676" s="15"/>
      <c r="H676" s="15"/>
      <c r="I676" s="15"/>
      <c r="J676" s="15"/>
      <c r="K676" s="15"/>
      <c r="L676" s="15"/>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row>
    <row r="677" ht="15.75" customHeight="1">
      <c r="A677" s="15"/>
      <c r="B677" s="15"/>
      <c r="C677" s="15"/>
      <c r="D677" s="15"/>
      <c r="E677" s="16"/>
      <c r="F677" s="16"/>
      <c r="G677" s="15"/>
      <c r="H677" s="15"/>
      <c r="I677" s="15"/>
      <c r="J677" s="15"/>
      <c r="K677" s="15"/>
      <c r="L677" s="15"/>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row>
    <row r="678" ht="15.75" customHeight="1">
      <c r="A678" s="15"/>
      <c r="B678" s="15"/>
      <c r="C678" s="15"/>
      <c r="D678" s="15"/>
      <c r="E678" s="16"/>
      <c r="F678" s="16"/>
      <c r="G678" s="15"/>
      <c r="H678" s="15"/>
      <c r="I678" s="15"/>
      <c r="J678" s="15"/>
      <c r="K678" s="15"/>
      <c r="L678" s="15"/>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row>
    <row r="679" ht="15.75" customHeight="1">
      <c r="A679" s="15"/>
      <c r="B679" s="15"/>
      <c r="C679" s="15"/>
      <c r="D679" s="15"/>
      <c r="E679" s="16"/>
      <c r="F679" s="16"/>
      <c r="G679" s="15"/>
      <c r="H679" s="15"/>
      <c r="I679" s="15"/>
      <c r="J679" s="15"/>
      <c r="K679" s="15"/>
      <c r="L679" s="15"/>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row>
    <row r="680" ht="15.75" customHeight="1">
      <c r="A680" s="15"/>
      <c r="B680" s="15"/>
      <c r="C680" s="15"/>
      <c r="D680" s="15"/>
      <c r="E680" s="16"/>
      <c r="F680" s="16"/>
      <c r="G680" s="15"/>
      <c r="H680" s="15"/>
      <c r="I680" s="15"/>
      <c r="J680" s="15"/>
      <c r="K680" s="15"/>
      <c r="L680" s="15"/>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row>
    <row r="681" ht="15.75" customHeight="1">
      <c r="A681" s="15"/>
      <c r="B681" s="15"/>
      <c r="C681" s="15"/>
      <c r="D681" s="15"/>
      <c r="E681" s="16"/>
      <c r="F681" s="16"/>
      <c r="G681" s="15"/>
      <c r="H681" s="15"/>
      <c r="I681" s="15"/>
      <c r="J681" s="15"/>
      <c r="K681" s="15"/>
      <c r="L681" s="15"/>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row>
    <row r="682" ht="15.75" customHeight="1">
      <c r="A682" s="15"/>
      <c r="B682" s="15"/>
      <c r="C682" s="15"/>
      <c r="D682" s="15"/>
      <c r="E682" s="16"/>
      <c r="F682" s="16"/>
      <c r="G682" s="15"/>
      <c r="H682" s="15"/>
      <c r="I682" s="15"/>
      <c r="J682" s="15"/>
      <c r="K682" s="15"/>
      <c r="L682" s="15"/>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row>
    <row r="683" ht="15.75" customHeight="1">
      <c r="A683" s="15"/>
      <c r="B683" s="15"/>
      <c r="C683" s="15"/>
      <c r="D683" s="15"/>
      <c r="E683" s="16"/>
      <c r="F683" s="16"/>
      <c r="G683" s="15"/>
      <c r="H683" s="15"/>
      <c r="I683" s="15"/>
      <c r="J683" s="15"/>
      <c r="K683" s="15"/>
      <c r="L683" s="15"/>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row>
    <row r="684" ht="15.75" customHeight="1">
      <c r="A684" s="15"/>
      <c r="B684" s="15"/>
      <c r="C684" s="15"/>
      <c r="D684" s="15"/>
      <c r="E684" s="16"/>
      <c r="F684" s="16"/>
      <c r="G684" s="15"/>
      <c r="H684" s="15"/>
      <c r="I684" s="15"/>
      <c r="J684" s="15"/>
      <c r="K684" s="15"/>
      <c r="L684" s="15"/>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row>
    <row r="685" ht="15.75" customHeight="1">
      <c r="A685" s="15"/>
      <c r="B685" s="15"/>
      <c r="C685" s="15"/>
      <c r="D685" s="15"/>
      <c r="E685" s="16"/>
      <c r="F685" s="16"/>
      <c r="G685" s="15"/>
      <c r="H685" s="15"/>
      <c r="I685" s="15"/>
      <c r="J685" s="15"/>
      <c r="K685" s="15"/>
      <c r="L685" s="15"/>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row>
    <row r="686" ht="15.75" customHeight="1">
      <c r="A686" s="15"/>
      <c r="B686" s="15"/>
      <c r="C686" s="15"/>
      <c r="D686" s="15"/>
      <c r="E686" s="16"/>
      <c r="F686" s="16"/>
      <c r="G686" s="15"/>
      <c r="H686" s="15"/>
      <c r="I686" s="15"/>
      <c r="J686" s="15"/>
      <c r="K686" s="15"/>
      <c r="L686" s="15"/>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row>
    <row r="687" ht="15.75" customHeight="1">
      <c r="A687" s="15"/>
      <c r="B687" s="15"/>
      <c r="C687" s="15"/>
      <c r="D687" s="15"/>
      <c r="E687" s="16"/>
      <c r="F687" s="16"/>
      <c r="G687" s="15"/>
      <c r="H687" s="15"/>
      <c r="I687" s="15"/>
      <c r="J687" s="15"/>
      <c r="K687" s="15"/>
      <c r="L687" s="15"/>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row>
    <row r="688" ht="15.75" customHeight="1">
      <c r="A688" s="15"/>
      <c r="B688" s="15"/>
      <c r="C688" s="15"/>
      <c r="D688" s="15"/>
      <c r="E688" s="16"/>
      <c r="F688" s="16"/>
      <c r="G688" s="15"/>
      <c r="H688" s="15"/>
      <c r="I688" s="15"/>
      <c r="J688" s="15"/>
      <c r="K688" s="15"/>
      <c r="L688" s="15"/>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row>
    <row r="689" ht="15.75" customHeight="1">
      <c r="A689" s="15"/>
      <c r="B689" s="15"/>
      <c r="C689" s="15"/>
      <c r="D689" s="15"/>
      <c r="E689" s="16"/>
      <c r="F689" s="16"/>
      <c r="G689" s="15"/>
      <c r="H689" s="15"/>
      <c r="I689" s="15"/>
      <c r="J689" s="15"/>
      <c r="K689" s="15"/>
      <c r="L689" s="15"/>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row>
    <row r="690" ht="15.75" customHeight="1">
      <c r="A690" s="15"/>
      <c r="B690" s="15"/>
      <c r="C690" s="15"/>
      <c r="D690" s="15"/>
      <c r="E690" s="16"/>
      <c r="F690" s="16"/>
      <c r="G690" s="15"/>
      <c r="H690" s="15"/>
      <c r="I690" s="15"/>
      <c r="J690" s="15"/>
      <c r="K690" s="15"/>
      <c r="L690" s="15"/>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row>
    <row r="691" ht="15.75" customHeight="1">
      <c r="A691" s="15"/>
      <c r="B691" s="15"/>
      <c r="C691" s="15"/>
      <c r="D691" s="15"/>
      <c r="E691" s="16"/>
      <c r="F691" s="16"/>
      <c r="G691" s="15"/>
      <c r="H691" s="15"/>
      <c r="I691" s="15"/>
      <c r="J691" s="15"/>
      <c r="K691" s="15"/>
      <c r="L691" s="15"/>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row>
    <row r="692" ht="15.75" customHeight="1">
      <c r="A692" s="15"/>
      <c r="B692" s="15"/>
      <c r="C692" s="15"/>
      <c r="D692" s="15"/>
      <c r="E692" s="16"/>
      <c r="F692" s="16"/>
      <c r="G692" s="15"/>
      <c r="H692" s="15"/>
      <c r="I692" s="15"/>
      <c r="J692" s="15"/>
      <c r="K692" s="15"/>
      <c r="L692" s="15"/>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row>
    <row r="693" ht="15.75" customHeight="1">
      <c r="A693" s="15"/>
      <c r="B693" s="15"/>
      <c r="C693" s="15"/>
      <c r="D693" s="15"/>
      <c r="E693" s="16"/>
      <c r="F693" s="16"/>
      <c r="G693" s="15"/>
      <c r="H693" s="15"/>
      <c r="I693" s="15"/>
      <c r="J693" s="15"/>
      <c r="K693" s="15"/>
      <c r="L693" s="15"/>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row>
    <row r="694" ht="15.75" customHeight="1">
      <c r="A694" s="15"/>
      <c r="B694" s="15"/>
      <c r="C694" s="15"/>
      <c r="D694" s="15"/>
      <c r="E694" s="16"/>
      <c r="F694" s="16"/>
      <c r="G694" s="15"/>
      <c r="H694" s="15"/>
      <c r="I694" s="15"/>
      <c r="J694" s="15"/>
      <c r="K694" s="15"/>
      <c r="L694" s="15"/>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row>
    <row r="695" ht="15.75" customHeight="1">
      <c r="A695" s="15"/>
      <c r="B695" s="15"/>
      <c r="C695" s="15"/>
      <c r="D695" s="15"/>
      <c r="E695" s="16"/>
      <c r="F695" s="16"/>
      <c r="G695" s="15"/>
      <c r="H695" s="15"/>
      <c r="I695" s="15"/>
      <c r="J695" s="15"/>
      <c r="K695" s="15"/>
      <c r="L695" s="15"/>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row>
    <row r="696" ht="15.75" customHeight="1">
      <c r="A696" s="15"/>
      <c r="B696" s="15"/>
      <c r="C696" s="15"/>
      <c r="D696" s="15"/>
      <c r="E696" s="16"/>
      <c r="F696" s="16"/>
      <c r="G696" s="15"/>
      <c r="H696" s="15"/>
      <c r="I696" s="15"/>
      <c r="J696" s="15"/>
      <c r="K696" s="15"/>
      <c r="L696" s="15"/>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row>
    <row r="697" ht="15.75" customHeight="1">
      <c r="A697" s="15"/>
      <c r="B697" s="15"/>
      <c r="C697" s="15"/>
      <c r="D697" s="15"/>
      <c r="E697" s="16"/>
      <c r="F697" s="16"/>
      <c r="G697" s="15"/>
      <c r="H697" s="15"/>
      <c r="I697" s="15"/>
      <c r="J697" s="15"/>
      <c r="K697" s="15"/>
      <c r="L697" s="15"/>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row>
    <row r="698" ht="15.75" customHeight="1">
      <c r="A698" s="15"/>
      <c r="B698" s="15"/>
      <c r="C698" s="15"/>
      <c r="D698" s="15"/>
      <c r="E698" s="16"/>
      <c r="F698" s="16"/>
      <c r="G698" s="15"/>
      <c r="H698" s="15"/>
      <c r="I698" s="15"/>
      <c r="J698" s="15"/>
      <c r="K698" s="15"/>
      <c r="L698" s="15"/>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row>
    <row r="699" ht="15.75" customHeight="1">
      <c r="A699" s="15"/>
      <c r="B699" s="15"/>
      <c r="C699" s="15"/>
      <c r="D699" s="15"/>
      <c r="E699" s="16"/>
      <c r="F699" s="16"/>
      <c r="G699" s="15"/>
      <c r="H699" s="15"/>
      <c r="I699" s="15"/>
      <c r="J699" s="15"/>
      <c r="K699" s="15"/>
      <c r="L699" s="15"/>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row>
    <row r="700" ht="15.75" customHeight="1">
      <c r="A700" s="15"/>
      <c r="B700" s="15"/>
      <c r="C700" s="15"/>
      <c r="D700" s="15"/>
      <c r="E700" s="16"/>
      <c r="F700" s="16"/>
      <c r="G700" s="15"/>
      <c r="H700" s="15"/>
      <c r="I700" s="15"/>
      <c r="J700" s="15"/>
      <c r="K700" s="15"/>
      <c r="L700" s="15"/>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row>
    <row r="701" ht="15.75" customHeight="1">
      <c r="A701" s="15"/>
      <c r="B701" s="15"/>
      <c r="C701" s="15"/>
      <c r="D701" s="15"/>
      <c r="E701" s="16"/>
      <c r="F701" s="16"/>
      <c r="G701" s="15"/>
      <c r="H701" s="15"/>
      <c r="I701" s="15"/>
      <c r="J701" s="15"/>
      <c r="K701" s="15"/>
      <c r="L701" s="15"/>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row>
    <row r="702" ht="15.75" customHeight="1">
      <c r="A702" s="15"/>
      <c r="B702" s="15"/>
      <c r="C702" s="15"/>
      <c r="D702" s="15"/>
      <c r="E702" s="16"/>
      <c r="F702" s="16"/>
      <c r="G702" s="15"/>
      <c r="H702" s="15"/>
      <c r="I702" s="15"/>
      <c r="J702" s="15"/>
      <c r="K702" s="15"/>
      <c r="L702" s="15"/>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row>
    <row r="703" ht="15.75" customHeight="1">
      <c r="A703" s="15"/>
      <c r="B703" s="15"/>
      <c r="C703" s="15"/>
      <c r="D703" s="15"/>
      <c r="E703" s="16"/>
      <c r="F703" s="16"/>
      <c r="G703" s="15"/>
      <c r="H703" s="15"/>
      <c r="I703" s="15"/>
      <c r="J703" s="15"/>
      <c r="K703" s="15"/>
      <c r="L703" s="15"/>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row>
    <row r="704" ht="15.75" customHeight="1">
      <c r="A704" s="15"/>
      <c r="B704" s="15"/>
      <c r="C704" s="15"/>
      <c r="D704" s="15"/>
      <c r="E704" s="16"/>
      <c r="F704" s="16"/>
      <c r="G704" s="15"/>
      <c r="H704" s="15"/>
      <c r="I704" s="15"/>
      <c r="J704" s="15"/>
      <c r="K704" s="15"/>
      <c r="L704" s="15"/>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row>
    <row r="705" ht="15.75" customHeight="1">
      <c r="A705" s="15"/>
      <c r="B705" s="15"/>
      <c r="C705" s="15"/>
      <c r="D705" s="15"/>
      <c r="E705" s="16"/>
      <c r="F705" s="16"/>
      <c r="G705" s="15"/>
      <c r="H705" s="15"/>
      <c r="I705" s="15"/>
      <c r="J705" s="15"/>
      <c r="K705" s="15"/>
      <c r="L705" s="15"/>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row>
    <row r="706" ht="15.75" customHeight="1">
      <c r="A706" s="15"/>
      <c r="B706" s="15"/>
      <c r="C706" s="15"/>
      <c r="D706" s="15"/>
      <c r="E706" s="16"/>
      <c r="F706" s="16"/>
      <c r="G706" s="15"/>
      <c r="H706" s="15"/>
      <c r="I706" s="15"/>
      <c r="J706" s="15"/>
      <c r="K706" s="15"/>
      <c r="L706" s="15"/>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row>
    <row r="707" ht="15.75" customHeight="1">
      <c r="A707" s="15"/>
      <c r="B707" s="15"/>
      <c r="C707" s="15"/>
      <c r="D707" s="15"/>
      <c r="E707" s="16"/>
      <c r="F707" s="16"/>
      <c r="G707" s="15"/>
      <c r="H707" s="15"/>
      <c r="I707" s="15"/>
      <c r="J707" s="15"/>
      <c r="K707" s="15"/>
      <c r="L707" s="15"/>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row>
    <row r="708" ht="15.75" customHeight="1">
      <c r="A708" s="15"/>
      <c r="B708" s="15"/>
      <c r="C708" s="15"/>
      <c r="D708" s="15"/>
      <c r="E708" s="16"/>
      <c r="F708" s="16"/>
      <c r="G708" s="15"/>
      <c r="H708" s="15"/>
      <c r="I708" s="15"/>
      <c r="J708" s="15"/>
      <c r="K708" s="15"/>
      <c r="L708" s="15"/>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row>
    <row r="709" ht="15.75" customHeight="1">
      <c r="A709" s="15"/>
      <c r="B709" s="15"/>
      <c r="C709" s="15"/>
      <c r="D709" s="15"/>
      <c r="E709" s="16"/>
      <c r="F709" s="16"/>
      <c r="G709" s="15"/>
      <c r="H709" s="15"/>
      <c r="I709" s="15"/>
      <c r="J709" s="15"/>
      <c r="K709" s="15"/>
      <c r="L709" s="15"/>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row>
    <row r="710" ht="15.75" customHeight="1">
      <c r="A710" s="15"/>
      <c r="B710" s="15"/>
      <c r="C710" s="15"/>
      <c r="D710" s="15"/>
      <c r="E710" s="16"/>
      <c r="F710" s="16"/>
      <c r="G710" s="15"/>
      <c r="H710" s="15"/>
      <c r="I710" s="15"/>
      <c r="J710" s="15"/>
      <c r="K710" s="15"/>
      <c r="L710" s="15"/>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row>
    <row r="711" ht="15.75" customHeight="1">
      <c r="A711" s="15"/>
      <c r="B711" s="15"/>
      <c r="C711" s="15"/>
      <c r="D711" s="15"/>
      <c r="E711" s="16"/>
      <c r="F711" s="16"/>
      <c r="G711" s="15"/>
      <c r="H711" s="15"/>
      <c r="I711" s="15"/>
      <c r="J711" s="15"/>
      <c r="K711" s="15"/>
      <c r="L711" s="15"/>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row>
    <row r="712" ht="15.75" customHeight="1">
      <c r="A712" s="15"/>
      <c r="B712" s="15"/>
      <c r="C712" s="15"/>
      <c r="D712" s="15"/>
      <c r="E712" s="16"/>
      <c r="F712" s="16"/>
      <c r="G712" s="15"/>
      <c r="H712" s="15"/>
      <c r="I712" s="15"/>
      <c r="J712" s="15"/>
      <c r="K712" s="15"/>
      <c r="L712" s="15"/>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row>
    <row r="713" ht="15.75" customHeight="1">
      <c r="A713" s="15"/>
      <c r="B713" s="15"/>
      <c r="C713" s="15"/>
      <c r="D713" s="15"/>
      <c r="E713" s="16"/>
      <c r="F713" s="16"/>
      <c r="G713" s="15"/>
      <c r="H713" s="15"/>
      <c r="I713" s="15"/>
      <c r="J713" s="15"/>
      <c r="K713" s="15"/>
      <c r="L713" s="15"/>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row>
    <row r="714" ht="15.75" customHeight="1">
      <c r="A714" s="15"/>
      <c r="B714" s="15"/>
      <c r="C714" s="15"/>
      <c r="D714" s="15"/>
      <c r="E714" s="16"/>
      <c r="F714" s="16"/>
      <c r="G714" s="15"/>
      <c r="H714" s="15"/>
      <c r="I714" s="15"/>
      <c r="J714" s="15"/>
      <c r="K714" s="15"/>
      <c r="L714" s="15"/>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row>
    <row r="715" ht="15.75" customHeight="1">
      <c r="A715" s="15"/>
      <c r="B715" s="15"/>
      <c r="C715" s="15"/>
      <c r="D715" s="15"/>
      <c r="E715" s="16"/>
      <c r="F715" s="16"/>
      <c r="G715" s="15"/>
      <c r="H715" s="15"/>
      <c r="I715" s="15"/>
      <c r="J715" s="15"/>
      <c r="K715" s="15"/>
      <c r="L715" s="15"/>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row>
    <row r="716" ht="15.75" customHeight="1">
      <c r="A716" s="15"/>
      <c r="B716" s="15"/>
      <c r="C716" s="15"/>
      <c r="D716" s="15"/>
      <c r="E716" s="16"/>
      <c r="F716" s="16"/>
      <c r="G716" s="15"/>
      <c r="H716" s="15"/>
      <c r="I716" s="15"/>
      <c r="J716" s="15"/>
      <c r="K716" s="15"/>
      <c r="L716" s="15"/>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row>
    <row r="717" ht="15.75" customHeight="1">
      <c r="A717" s="15"/>
      <c r="B717" s="15"/>
      <c r="C717" s="15"/>
      <c r="D717" s="15"/>
      <c r="E717" s="16"/>
      <c r="F717" s="16"/>
      <c r="G717" s="15"/>
      <c r="H717" s="15"/>
      <c r="I717" s="15"/>
      <c r="J717" s="15"/>
      <c r="K717" s="15"/>
      <c r="L717" s="15"/>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row>
    <row r="718" ht="15.75" customHeight="1">
      <c r="A718" s="15"/>
      <c r="B718" s="15"/>
      <c r="C718" s="15"/>
      <c r="D718" s="15"/>
      <c r="E718" s="16"/>
      <c r="F718" s="16"/>
      <c r="G718" s="15"/>
      <c r="H718" s="15"/>
      <c r="I718" s="15"/>
      <c r="J718" s="15"/>
      <c r="K718" s="15"/>
      <c r="L718" s="15"/>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row>
    <row r="719" ht="15.75" customHeight="1">
      <c r="A719" s="15"/>
      <c r="B719" s="15"/>
      <c r="C719" s="15"/>
      <c r="D719" s="15"/>
      <c r="E719" s="16"/>
      <c r="F719" s="16"/>
      <c r="G719" s="15"/>
      <c r="H719" s="15"/>
      <c r="I719" s="15"/>
      <c r="J719" s="15"/>
      <c r="K719" s="15"/>
      <c r="L719" s="15"/>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row>
    <row r="720" ht="15.75" customHeight="1">
      <c r="A720" s="15"/>
      <c r="B720" s="15"/>
      <c r="C720" s="15"/>
      <c r="D720" s="15"/>
      <c r="E720" s="16"/>
      <c r="F720" s="16"/>
      <c r="G720" s="15"/>
      <c r="H720" s="15"/>
      <c r="I720" s="15"/>
      <c r="J720" s="15"/>
      <c r="K720" s="15"/>
      <c r="L720" s="15"/>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row>
    <row r="721" ht="15.75" customHeight="1">
      <c r="A721" s="15"/>
      <c r="B721" s="15"/>
      <c r="C721" s="15"/>
      <c r="D721" s="15"/>
      <c r="E721" s="16"/>
      <c r="F721" s="16"/>
      <c r="G721" s="15"/>
      <c r="H721" s="15"/>
      <c r="I721" s="15"/>
      <c r="J721" s="15"/>
      <c r="K721" s="15"/>
      <c r="L721" s="15"/>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row>
    <row r="722" ht="15.75" customHeight="1">
      <c r="A722" s="15"/>
      <c r="B722" s="15"/>
      <c r="C722" s="15"/>
      <c r="D722" s="15"/>
      <c r="E722" s="16"/>
      <c r="F722" s="16"/>
      <c r="G722" s="15"/>
      <c r="H722" s="15"/>
      <c r="I722" s="15"/>
      <c r="J722" s="15"/>
      <c r="K722" s="15"/>
      <c r="L722" s="15"/>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row>
    <row r="723" ht="15.75" customHeight="1">
      <c r="A723" s="15"/>
      <c r="B723" s="15"/>
      <c r="C723" s="15"/>
      <c r="D723" s="15"/>
      <c r="E723" s="16"/>
      <c r="F723" s="16"/>
      <c r="G723" s="15"/>
      <c r="H723" s="15"/>
      <c r="I723" s="15"/>
      <c r="J723" s="15"/>
      <c r="K723" s="15"/>
      <c r="L723" s="15"/>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row>
    <row r="724" ht="15.75" customHeight="1">
      <c r="A724" s="15"/>
      <c r="B724" s="15"/>
      <c r="C724" s="15"/>
      <c r="D724" s="15"/>
      <c r="E724" s="16"/>
      <c r="F724" s="16"/>
      <c r="G724" s="15"/>
      <c r="H724" s="15"/>
      <c r="I724" s="15"/>
      <c r="J724" s="15"/>
      <c r="K724" s="15"/>
      <c r="L724" s="15"/>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row>
    <row r="725" ht="15.75" customHeight="1">
      <c r="A725" s="15"/>
      <c r="B725" s="15"/>
      <c r="C725" s="15"/>
      <c r="D725" s="15"/>
      <c r="E725" s="16"/>
      <c r="F725" s="16"/>
      <c r="G725" s="15"/>
      <c r="H725" s="15"/>
      <c r="I725" s="15"/>
      <c r="J725" s="15"/>
      <c r="K725" s="15"/>
      <c r="L725" s="15"/>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row>
    <row r="726" ht="15.75" customHeight="1">
      <c r="A726" s="15"/>
      <c r="B726" s="15"/>
      <c r="C726" s="15"/>
      <c r="D726" s="15"/>
      <c r="E726" s="16"/>
      <c r="F726" s="16"/>
      <c r="G726" s="15"/>
      <c r="H726" s="15"/>
      <c r="I726" s="15"/>
      <c r="J726" s="15"/>
      <c r="K726" s="15"/>
      <c r="L726" s="15"/>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row>
    <row r="727" ht="15.75" customHeight="1">
      <c r="A727" s="15"/>
      <c r="B727" s="15"/>
      <c r="C727" s="15"/>
      <c r="D727" s="15"/>
      <c r="E727" s="16"/>
      <c r="F727" s="16"/>
      <c r="G727" s="15"/>
      <c r="H727" s="15"/>
      <c r="I727" s="15"/>
      <c r="J727" s="15"/>
      <c r="K727" s="15"/>
      <c r="L727" s="15"/>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row>
    <row r="728" ht="15.75" customHeight="1">
      <c r="A728" s="15"/>
      <c r="B728" s="15"/>
      <c r="C728" s="15"/>
      <c r="D728" s="15"/>
      <c r="E728" s="16"/>
      <c r="F728" s="16"/>
      <c r="G728" s="15"/>
      <c r="H728" s="15"/>
      <c r="I728" s="15"/>
      <c r="J728" s="15"/>
      <c r="K728" s="15"/>
      <c r="L728" s="15"/>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row>
    <row r="729" ht="15.75" customHeight="1">
      <c r="A729" s="15"/>
      <c r="B729" s="15"/>
      <c r="C729" s="15"/>
      <c r="D729" s="15"/>
      <c r="E729" s="16"/>
      <c r="F729" s="16"/>
      <c r="G729" s="15"/>
      <c r="H729" s="15"/>
      <c r="I729" s="15"/>
      <c r="J729" s="15"/>
      <c r="K729" s="15"/>
      <c r="L729" s="15"/>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row>
    <row r="730" ht="15.75" customHeight="1">
      <c r="A730" s="15"/>
      <c r="B730" s="15"/>
      <c r="C730" s="15"/>
      <c r="D730" s="15"/>
      <c r="E730" s="16"/>
      <c r="F730" s="16"/>
      <c r="G730" s="15"/>
      <c r="H730" s="15"/>
      <c r="I730" s="15"/>
      <c r="J730" s="15"/>
      <c r="K730" s="15"/>
      <c r="L730" s="15"/>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row>
    <row r="731" ht="15.75" customHeight="1">
      <c r="A731" s="15"/>
      <c r="B731" s="15"/>
      <c r="C731" s="15"/>
      <c r="D731" s="15"/>
      <c r="E731" s="16"/>
      <c r="F731" s="16"/>
      <c r="G731" s="15"/>
      <c r="H731" s="15"/>
      <c r="I731" s="15"/>
      <c r="J731" s="15"/>
      <c r="K731" s="15"/>
      <c r="L731" s="15"/>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row>
    <row r="732" ht="15.75" customHeight="1">
      <c r="A732" s="15"/>
      <c r="B732" s="15"/>
      <c r="C732" s="15"/>
      <c r="D732" s="15"/>
      <c r="E732" s="16"/>
      <c r="F732" s="16"/>
      <c r="G732" s="15"/>
      <c r="H732" s="15"/>
      <c r="I732" s="15"/>
      <c r="J732" s="15"/>
      <c r="K732" s="15"/>
      <c r="L732" s="15"/>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row>
    <row r="733" ht="15.75" customHeight="1">
      <c r="A733" s="15"/>
      <c r="B733" s="15"/>
      <c r="C733" s="15"/>
      <c r="D733" s="15"/>
      <c r="E733" s="16"/>
      <c r="F733" s="16"/>
      <c r="G733" s="15"/>
      <c r="H733" s="15"/>
      <c r="I733" s="15"/>
      <c r="J733" s="15"/>
      <c r="K733" s="15"/>
      <c r="L733" s="15"/>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row>
    <row r="734" ht="15.75" customHeight="1">
      <c r="A734" s="15"/>
      <c r="B734" s="15"/>
      <c r="C734" s="15"/>
      <c r="D734" s="15"/>
      <c r="E734" s="16"/>
      <c r="F734" s="16"/>
      <c r="G734" s="15"/>
      <c r="H734" s="15"/>
      <c r="I734" s="15"/>
      <c r="J734" s="15"/>
      <c r="K734" s="15"/>
      <c r="L734" s="15"/>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row>
    <row r="735" ht="15.75" customHeight="1">
      <c r="A735" s="15"/>
      <c r="B735" s="15"/>
      <c r="C735" s="15"/>
      <c r="D735" s="15"/>
      <c r="E735" s="16"/>
      <c r="F735" s="16"/>
      <c r="G735" s="15"/>
      <c r="H735" s="15"/>
      <c r="I735" s="15"/>
      <c r="J735" s="15"/>
      <c r="K735" s="15"/>
      <c r="L735" s="15"/>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row>
    <row r="736" ht="15.75" customHeight="1">
      <c r="A736" s="15"/>
      <c r="B736" s="15"/>
      <c r="C736" s="15"/>
      <c r="D736" s="15"/>
      <c r="E736" s="16"/>
      <c r="F736" s="16"/>
      <c r="G736" s="15"/>
      <c r="H736" s="15"/>
      <c r="I736" s="15"/>
      <c r="J736" s="15"/>
      <c r="K736" s="15"/>
      <c r="L736" s="15"/>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row>
    <row r="737" ht="15.75" customHeight="1">
      <c r="A737" s="15"/>
      <c r="B737" s="15"/>
      <c r="C737" s="15"/>
      <c r="D737" s="15"/>
      <c r="E737" s="16"/>
      <c r="F737" s="16"/>
      <c r="G737" s="15"/>
      <c r="H737" s="15"/>
      <c r="I737" s="15"/>
      <c r="J737" s="15"/>
      <c r="K737" s="15"/>
      <c r="L737" s="15"/>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row>
    <row r="738" ht="15.75" customHeight="1">
      <c r="A738" s="15"/>
      <c r="B738" s="15"/>
      <c r="C738" s="15"/>
      <c r="D738" s="15"/>
      <c r="E738" s="16"/>
      <c r="F738" s="16"/>
      <c r="G738" s="15"/>
      <c r="H738" s="15"/>
      <c r="I738" s="15"/>
      <c r="J738" s="15"/>
      <c r="K738" s="15"/>
      <c r="L738" s="15"/>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row>
    <row r="739" ht="15.75" customHeight="1">
      <c r="A739" s="15"/>
      <c r="B739" s="15"/>
      <c r="C739" s="15"/>
      <c r="D739" s="15"/>
      <c r="E739" s="16"/>
      <c r="F739" s="16"/>
      <c r="G739" s="15"/>
      <c r="H739" s="15"/>
      <c r="I739" s="15"/>
      <c r="J739" s="15"/>
      <c r="K739" s="15"/>
      <c r="L739" s="15"/>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row>
    <row r="740" ht="15.75" customHeight="1">
      <c r="A740" s="15"/>
      <c r="B740" s="15"/>
      <c r="C740" s="15"/>
      <c r="D740" s="15"/>
      <c r="E740" s="16"/>
      <c r="F740" s="16"/>
      <c r="G740" s="15"/>
      <c r="H740" s="15"/>
      <c r="I740" s="15"/>
      <c r="J740" s="15"/>
      <c r="K740" s="15"/>
      <c r="L740" s="15"/>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row>
    <row r="741" ht="15.75" customHeight="1">
      <c r="A741" s="15"/>
      <c r="B741" s="15"/>
      <c r="C741" s="15"/>
      <c r="D741" s="15"/>
      <c r="E741" s="16"/>
      <c r="F741" s="16"/>
      <c r="G741" s="15"/>
      <c r="H741" s="15"/>
      <c r="I741" s="15"/>
      <c r="J741" s="15"/>
      <c r="K741" s="15"/>
      <c r="L741" s="15"/>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row>
    <row r="742" ht="15.75" customHeight="1">
      <c r="A742" s="15"/>
      <c r="B742" s="15"/>
      <c r="C742" s="15"/>
      <c r="D742" s="15"/>
      <c r="E742" s="16"/>
      <c r="F742" s="16"/>
      <c r="G742" s="15"/>
      <c r="H742" s="15"/>
      <c r="I742" s="15"/>
      <c r="J742" s="15"/>
      <c r="K742" s="15"/>
      <c r="L742" s="15"/>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row>
    <row r="743" ht="15.75" customHeight="1">
      <c r="A743" s="15"/>
      <c r="B743" s="15"/>
      <c r="C743" s="15"/>
      <c r="D743" s="15"/>
      <c r="E743" s="16"/>
      <c r="F743" s="16"/>
      <c r="G743" s="15"/>
      <c r="H743" s="15"/>
      <c r="I743" s="15"/>
      <c r="J743" s="15"/>
      <c r="K743" s="15"/>
      <c r="L743" s="15"/>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row>
    <row r="744" ht="15.75" customHeight="1">
      <c r="A744" s="15"/>
      <c r="B744" s="15"/>
      <c r="C744" s="15"/>
      <c r="D744" s="15"/>
      <c r="E744" s="16"/>
      <c r="F744" s="16"/>
      <c r="G744" s="15"/>
      <c r="H744" s="15"/>
      <c r="I744" s="15"/>
      <c r="J744" s="15"/>
      <c r="K744" s="15"/>
      <c r="L744" s="15"/>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row>
    <row r="745" ht="15.75" customHeight="1">
      <c r="A745" s="15"/>
      <c r="B745" s="15"/>
      <c r="C745" s="15"/>
      <c r="D745" s="15"/>
      <c r="E745" s="16"/>
      <c r="F745" s="16"/>
      <c r="G745" s="15"/>
      <c r="H745" s="15"/>
      <c r="I745" s="15"/>
      <c r="J745" s="15"/>
      <c r="K745" s="15"/>
      <c r="L745" s="15"/>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row>
    <row r="746" ht="15.75" customHeight="1">
      <c r="A746" s="15"/>
      <c r="B746" s="15"/>
      <c r="C746" s="15"/>
      <c r="D746" s="15"/>
      <c r="E746" s="16"/>
      <c r="F746" s="16"/>
      <c r="G746" s="15"/>
      <c r="H746" s="15"/>
      <c r="I746" s="15"/>
      <c r="J746" s="15"/>
      <c r="K746" s="15"/>
      <c r="L746" s="15"/>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row>
    <row r="747" ht="15.75" customHeight="1">
      <c r="A747" s="15"/>
      <c r="B747" s="15"/>
      <c r="C747" s="15"/>
      <c r="D747" s="15"/>
      <c r="E747" s="16"/>
      <c r="F747" s="16"/>
      <c r="G747" s="15"/>
      <c r="H747" s="15"/>
      <c r="I747" s="15"/>
      <c r="J747" s="15"/>
      <c r="K747" s="15"/>
      <c r="L747" s="15"/>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row>
    <row r="748" ht="15.75" customHeight="1">
      <c r="A748" s="15"/>
      <c r="B748" s="15"/>
      <c r="C748" s="15"/>
      <c r="D748" s="15"/>
      <c r="E748" s="16"/>
      <c r="F748" s="16"/>
      <c r="G748" s="15"/>
      <c r="H748" s="15"/>
      <c r="I748" s="15"/>
      <c r="J748" s="15"/>
      <c r="K748" s="15"/>
      <c r="L748" s="15"/>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row>
    <row r="749" ht="15.75" customHeight="1">
      <c r="A749" s="15"/>
      <c r="B749" s="15"/>
      <c r="C749" s="15"/>
      <c r="D749" s="15"/>
      <c r="E749" s="16"/>
      <c r="F749" s="16"/>
      <c r="G749" s="15"/>
      <c r="H749" s="15"/>
      <c r="I749" s="15"/>
      <c r="J749" s="15"/>
      <c r="K749" s="15"/>
      <c r="L749" s="15"/>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row>
    <row r="750" ht="15.75" customHeight="1">
      <c r="A750" s="15"/>
      <c r="B750" s="15"/>
      <c r="C750" s="15"/>
      <c r="D750" s="15"/>
      <c r="E750" s="16"/>
      <c r="F750" s="16"/>
      <c r="G750" s="15"/>
      <c r="H750" s="15"/>
      <c r="I750" s="15"/>
      <c r="J750" s="15"/>
      <c r="K750" s="15"/>
      <c r="L750" s="15"/>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row>
    <row r="751" ht="15.75" customHeight="1">
      <c r="A751" s="15"/>
      <c r="B751" s="15"/>
      <c r="C751" s="15"/>
      <c r="D751" s="15"/>
      <c r="E751" s="16"/>
      <c r="F751" s="16"/>
      <c r="G751" s="15"/>
      <c r="H751" s="15"/>
      <c r="I751" s="15"/>
      <c r="J751" s="15"/>
      <c r="K751" s="15"/>
      <c r="L751" s="15"/>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row>
    <row r="752" ht="15.75" customHeight="1">
      <c r="A752" s="15"/>
      <c r="B752" s="15"/>
      <c r="C752" s="15"/>
      <c r="D752" s="15"/>
      <c r="E752" s="16"/>
      <c r="F752" s="16"/>
      <c r="G752" s="15"/>
      <c r="H752" s="15"/>
      <c r="I752" s="15"/>
      <c r="J752" s="15"/>
      <c r="K752" s="15"/>
      <c r="L752" s="15"/>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row>
    <row r="753" ht="15.75" customHeight="1">
      <c r="A753" s="15"/>
      <c r="B753" s="15"/>
      <c r="C753" s="15"/>
      <c r="D753" s="15"/>
      <c r="E753" s="16"/>
      <c r="F753" s="16"/>
      <c r="G753" s="15"/>
      <c r="H753" s="15"/>
      <c r="I753" s="15"/>
      <c r="J753" s="15"/>
      <c r="K753" s="15"/>
      <c r="L753" s="15"/>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row>
    <row r="754" ht="15.75" customHeight="1">
      <c r="A754" s="15"/>
      <c r="B754" s="15"/>
      <c r="C754" s="15"/>
      <c r="D754" s="15"/>
      <c r="E754" s="16"/>
      <c r="F754" s="16"/>
      <c r="G754" s="15"/>
      <c r="H754" s="15"/>
      <c r="I754" s="15"/>
      <c r="J754" s="15"/>
      <c r="K754" s="15"/>
      <c r="L754" s="15"/>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row>
    <row r="755" ht="15.75" customHeight="1">
      <c r="A755" s="15"/>
      <c r="B755" s="15"/>
      <c r="C755" s="15"/>
      <c r="D755" s="15"/>
      <c r="E755" s="16"/>
      <c r="F755" s="16"/>
      <c r="G755" s="15"/>
      <c r="H755" s="15"/>
      <c r="I755" s="15"/>
      <c r="J755" s="15"/>
      <c r="K755" s="15"/>
      <c r="L755" s="15"/>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row>
    <row r="756" ht="15.75" customHeight="1">
      <c r="A756" s="15"/>
      <c r="B756" s="15"/>
      <c r="C756" s="15"/>
      <c r="D756" s="15"/>
      <c r="E756" s="16"/>
      <c r="F756" s="16"/>
      <c r="G756" s="15"/>
      <c r="H756" s="15"/>
      <c r="I756" s="15"/>
      <c r="J756" s="15"/>
      <c r="K756" s="15"/>
      <c r="L756" s="15"/>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row>
    <row r="757" ht="15.75" customHeight="1">
      <c r="A757" s="15"/>
      <c r="B757" s="15"/>
      <c r="C757" s="15"/>
      <c r="D757" s="15"/>
      <c r="E757" s="16"/>
      <c r="F757" s="16"/>
      <c r="G757" s="15"/>
      <c r="H757" s="15"/>
      <c r="I757" s="15"/>
      <c r="J757" s="15"/>
      <c r="K757" s="15"/>
      <c r="L757" s="15"/>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row>
    <row r="758" ht="15.75" customHeight="1">
      <c r="A758" s="15"/>
      <c r="B758" s="15"/>
      <c r="C758" s="15"/>
      <c r="D758" s="15"/>
      <c r="E758" s="16"/>
      <c r="F758" s="16"/>
      <c r="G758" s="15"/>
      <c r="H758" s="15"/>
      <c r="I758" s="15"/>
      <c r="J758" s="15"/>
      <c r="K758" s="15"/>
      <c r="L758" s="15"/>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row>
    <row r="759" ht="15.75" customHeight="1">
      <c r="A759" s="15"/>
      <c r="B759" s="15"/>
      <c r="C759" s="15"/>
      <c r="D759" s="15"/>
      <c r="E759" s="16"/>
      <c r="F759" s="16"/>
      <c r="G759" s="15"/>
      <c r="H759" s="15"/>
      <c r="I759" s="15"/>
      <c r="J759" s="15"/>
      <c r="K759" s="15"/>
      <c r="L759" s="15"/>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row>
    <row r="760" ht="15.75" customHeight="1">
      <c r="A760" s="15"/>
      <c r="B760" s="15"/>
      <c r="C760" s="15"/>
      <c r="D760" s="15"/>
      <c r="E760" s="16"/>
      <c r="F760" s="16"/>
      <c r="G760" s="15"/>
      <c r="H760" s="15"/>
      <c r="I760" s="15"/>
      <c r="J760" s="15"/>
      <c r="K760" s="15"/>
      <c r="L760" s="15"/>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row>
    <row r="761" ht="15.75" customHeight="1">
      <c r="A761" s="15"/>
      <c r="B761" s="15"/>
      <c r="C761" s="15"/>
      <c r="D761" s="15"/>
      <c r="E761" s="16"/>
      <c r="F761" s="16"/>
      <c r="G761" s="15"/>
      <c r="H761" s="15"/>
      <c r="I761" s="15"/>
      <c r="J761" s="15"/>
      <c r="K761" s="15"/>
      <c r="L761" s="15"/>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row>
    <row r="762" ht="15.75" customHeight="1">
      <c r="A762" s="15"/>
      <c r="B762" s="15"/>
      <c r="C762" s="15"/>
      <c r="D762" s="15"/>
      <c r="E762" s="16"/>
      <c r="F762" s="16"/>
      <c r="G762" s="15"/>
      <c r="H762" s="15"/>
      <c r="I762" s="15"/>
      <c r="J762" s="15"/>
      <c r="K762" s="15"/>
      <c r="L762" s="15"/>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row>
    <row r="763" ht="15.75" customHeight="1">
      <c r="A763" s="15"/>
      <c r="B763" s="15"/>
      <c r="C763" s="15"/>
      <c r="D763" s="15"/>
      <c r="E763" s="16"/>
      <c r="F763" s="16"/>
      <c r="G763" s="15"/>
      <c r="H763" s="15"/>
      <c r="I763" s="15"/>
      <c r="J763" s="15"/>
      <c r="K763" s="15"/>
      <c r="L763" s="15"/>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row>
    <row r="764" ht="15.75" customHeight="1">
      <c r="A764" s="15"/>
      <c r="B764" s="15"/>
      <c r="C764" s="15"/>
      <c r="D764" s="15"/>
      <c r="E764" s="16"/>
      <c r="F764" s="16"/>
      <c r="G764" s="15"/>
      <c r="H764" s="15"/>
      <c r="I764" s="15"/>
      <c r="J764" s="15"/>
      <c r="K764" s="15"/>
      <c r="L764" s="15"/>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row>
    <row r="765" ht="15.75" customHeight="1">
      <c r="A765" s="15"/>
      <c r="B765" s="15"/>
      <c r="C765" s="15"/>
      <c r="D765" s="15"/>
      <c r="E765" s="16"/>
      <c r="F765" s="16"/>
      <c r="G765" s="15"/>
      <c r="H765" s="15"/>
      <c r="I765" s="15"/>
      <c r="J765" s="15"/>
      <c r="K765" s="15"/>
      <c r="L765" s="15"/>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row>
    <row r="766" ht="15.75" customHeight="1">
      <c r="A766" s="15"/>
      <c r="B766" s="15"/>
      <c r="C766" s="15"/>
      <c r="D766" s="15"/>
      <c r="E766" s="16"/>
      <c r="F766" s="16"/>
      <c r="G766" s="15"/>
      <c r="H766" s="15"/>
      <c r="I766" s="15"/>
      <c r="J766" s="15"/>
      <c r="K766" s="15"/>
      <c r="L766" s="15"/>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row>
    <row r="767" ht="15.75" customHeight="1">
      <c r="A767" s="15"/>
      <c r="B767" s="15"/>
      <c r="C767" s="15"/>
      <c r="D767" s="15"/>
      <c r="E767" s="16"/>
      <c r="F767" s="16"/>
      <c r="G767" s="15"/>
      <c r="H767" s="15"/>
      <c r="I767" s="15"/>
      <c r="J767" s="15"/>
      <c r="K767" s="15"/>
      <c r="L767" s="15"/>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row>
    <row r="768" ht="15.75" customHeight="1">
      <c r="A768" s="15"/>
      <c r="B768" s="15"/>
      <c r="C768" s="15"/>
      <c r="D768" s="15"/>
      <c r="E768" s="16"/>
      <c r="F768" s="16"/>
      <c r="G768" s="15"/>
      <c r="H768" s="15"/>
      <c r="I768" s="15"/>
      <c r="J768" s="15"/>
      <c r="K768" s="15"/>
      <c r="L768" s="15"/>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row>
    <row r="769" ht="15.75" customHeight="1">
      <c r="A769" s="15"/>
      <c r="B769" s="15"/>
      <c r="C769" s="15"/>
      <c r="D769" s="15"/>
      <c r="E769" s="16"/>
      <c r="F769" s="16"/>
      <c r="G769" s="15"/>
      <c r="H769" s="15"/>
      <c r="I769" s="15"/>
      <c r="J769" s="15"/>
      <c r="K769" s="15"/>
      <c r="L769" s="15"/>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row>
    <row r="770" ht="15.75" customHeight="1">
      <c r="A770" s="15"/>
      <c r="B770" s="15"/>
      <c r="C770" s="15"/>
      <c r="D770" s="15"/>
      <c r="E770" s="16"/>
      <c r="F770" s="16"/>
      <c r="G770" s="15"/>
      <c r="H770" s="15"/>
      <c r="I770" s="15"/>
      <c r="J770" s="15"/>
      <c r="K770" s="15"/>
      <c r="L770" s="15"/>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row>
    <row r="771" ht="15.75" customHeight="1">
      <c r="A771" s="15"/>
      <c r="B771" s="15"/>
      <c r="C771" s="15"/>
      <c r="D771" s="15"/>
      <c r="E771" s="16"/>
      <c r="F771" s="16"/>
      <c r="G771" s="15"/>
      <c r="H771" s="15"/>
      <c r="I771" s="15"/>
      <c r="J771" s="15"/>
      <c r="K771" s="15"/>
      <c r="L771" s="15"/>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row>
    <row r="772" ht="15.75" customHeight="1">
      <c r="A772" s="15"/>
      <c r="B772" s="15"/>
      <c r="C772" s="15"/>
      <c r="D772" s="15"/>
      <c r="E772" s="16"/>
      <c r="F772" s="16"/>
      <c r="G772" s="15"/>
      <c r="H772" s="15"/>
      <c r="I772" s="15"/>
      <c r="J772" s="15"/>
      <c r="K772" s="15"/>
      <c r="L772" s="15"/>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row>
    <row r="773" ht="15.75" customHeight="1">
      <c r="A773" s="15"/>
      <c r="B773" s="15"/>
      <c r="C773" s="15"/>
      <c r="D773" s="15"/>
      <c r="E773" s="16"/>
      <c r="F773" s="16"/>
      <c r="G773" s="15"/>
      <c r="H773" s="15"/>
      <c r="I773" s="15"/>
      <c r="J773" s="15"/>
      <c r="K773" s="15"/>
      <c r="L773" s="15"/>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row>
    <row r="774" ht="15.75" customHeight="1">
      <c r="A774" s="15"/>
      <c r="B774" s="15"/>
      <c r="C774" s="15"/>
      <c r="D774" s="15"/>
      <c r="E774" s="16"/>
      <c r="F774" s="16"/>
      <c r="G774" s="15"/>
      <c r="H774" s="15"/>
      <c r="I774" s="15"/>
      <c r="J774" s="15"/>
      <c r="K774" s="15"/>
      <c r="L774" s="15"/>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row>
    <row r="775" ht="15.75" customHeight="1">
      <c r="A775" s="15"/>
      <c r="B775" s="15"/>
      <c r="C775" s="15"/>
      <c r="D775" s="15"/>
      <c r="E775" s="16"/>
      <c r="F775" s="16"/>
      <c r="G775" s="15"/>
      <c r="H775" s="15"/>
      <c r="I775" s="15"/>
      <c r="J775" s="15"/>
      <c r="K775" s="15"/>
      <c r="L775" s="15"/>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row>
    <row r="776" ht="15.75" customHeight="1">
      <c r="A776" s="15"/>
      <c r="B776" s="15"/>
      <c r="C776" s="15"/>
      <c r="D776" s="15"/>
      <c r="E776" s="16"/>
      <c r="F776" s="16"/>
      <c r="G776" s="15"/>
      <c r="H776" s="15"/>
      <c r="I776" s="15"/>
      <c r="J776" s="15"/>
      <c r="K776" s="15"/>
      <c r="L776" s="15"/>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row>
    <row r="777" ht="15.75" customHeight="1">
      <c r="A777" s="15"/>
      <c r="B777" s="15"/>
      <c r="C777" s="15"/>
      <c r="D777" s="15"/>
      <c r="E777" s="16"/>
      <c r="F777" s="16"/>
      <c r="G777" s="15"/>
      <c r="H777" s="15"/>
      <c r="I777" s="15"/>
      <c r="J777" s="15"/>
      <c r="K777" s="15"/>
      <c r="L777" s="15"/>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row>
    <row r="778" ht="15.75" customHeight="1">
      <c r="A778" s="15"/>
      <c r="B778" s="15"/>
      <c r="C778" s="15"/>
      <c r="D778" s="15"/>
      <c r="E778" s="16"/>
      <c r="F778" s="16"/>
      <c r="G778" s="15"/>
      <c r="H778" s="15"/>
      <c r="I778" s="15"/>
      <c r="J778" s="15"/>
      <c r="K778" s="15"/>
      <c r="L778" s="15"/>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row>
    <row r="779" ht="15.75" customHeight="1">
      <c r="A779" s="15"/>
      <c r="B779" s="15"/>
      <c r="C779" s="15"/>
      <c r="D779" s="15"/>
      <c r="E779" s="16"/>
      <c r="F779" s="16"/>
      <c r="G779" s="15"/>
      <c r="H779" s="15"/>
      <c r="I779" s="15"/>
      <c r="J779" s="15"/>
      <c r="K779" s="15"/>
      <c r="L779" s="15"/>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row>
    <row r="780" ht="15.75" customHeight="1">
      <c r="A780" s="15"/>
      <c r="B780" s="15"/>
      <c r="C780" s="15"/>
      <c r="D780" s="15"/>
      <c r="E780" s="16"/>
      <c r="F780" s="16"/>
      <c r="G780" s="15"/>
      <c r="H780" s="15"/>
      <c r="I780" s="15"/>
      <c r="J780" s="15"/>
      <c r="K780" s="15"/>
      <c r="L780" s="15"/>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row>
    <row r="781" ht="15.75" customHeight="1">
      <c r="A781" s="15"/>
      <c r="B781" s="15"/>
      <c r="C781" s="15"/>
      <c r="D781" s="15"/>
      <c r="E781" s="16"/>
      <c r="F781" s="16"/>
      <c r="G781" s="15"/>
      <c r="H781" s="15"/>
      <c r="I781" s="15"/>
      <c r="J781" s="15"/>
      <c r="K781" s="15"/>
      <c r="L781" s="15"/>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row>
    <row r="782" ht="15.75" customHeight="1">
      <c r="A782" s="15"/>
      <c r="B782" s="15"/>
      <c r="C782" s="15"/>
      <c r="D782" s="15"/>
      <c r="E782" s="16"/>
      <c r="F782" s="16"/>
      <c r="G782" s="15"/>
      <c r="H782" s="15"/>
      <c r="I782" s="15"/>
      <c r="J782" s="15"/>
      <c r="K782" s="15"/>
      <c r="L782" s="15"/>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row>
    <row r="783" ht="15.75" customHeight="1">
      <c r="A783" s="15"/>
      <c r="B783" s="15"/>
      <c r="C783" s="15"/>
      <c r="D783" s="15"/>
      <c r="E783" s="16"/>
      <c r="F783" s="16"/>
      <c r="G783" s="15"/>
      <c r="H783" s="15"/>
      <c r="I783" s="15"/>
      <c r="J783" s="15"/>
      <c r="K783" s="15"/>
      <c r="L783" s="15"/>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row>
    <row r="784" ht="15.75" customHeight="1">
      <c r="A784" s="15"/>
      <c r="B784" s="15"/>
      <c r="C784" s="15"/>
      <c r="D784" s="15"/>
      <c r="E784" s="16"/>
      <c r="F784" s="16"/>
      <c r="G784" s="15"/>
      <c r="H784" s="15"/>
      <c r="I784" s="15"/>
      <c r="J784" s="15"/>
      <c r="K784" s="15"/>
      <c r="L784" s="15"/>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row>
    <row r="785" ht="15.75" customHeight="1">
      <c r="A785" s="15"/>
      <c r="B785" s="15"/>
      <c r="C785" s="15"/>
      <c r="D785" s="15"/>
      <c r="E785" s="16"/>
      <c r="F785" s="16"/>
      <c r="G785" s="15"/>
      <c r="H785" s="15"/>
      <c r="I785" s="15"/>
      <c r="J785" s="15"/>
      <c r="K785" s="15"/>
      <c r="L785" s="15"/>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row>
    <row r="786" ht="15.75" customHeight="1">
      <c r="A786" s="15"/>
      <c r="B786" s="15"/>
      <c r="C786" s="15"/>
      <c r="D786" s="15"/>
      <c r="E786" s="16"/>
      <c r="F786" s="16"/>
      <c r="G786" s="15"/>
      <c r="H786" s="15"/>
      <c r="I786" s="15"/>
      <c r="J786" s="15"/>
      <c r="K786" s="15"/>
      <c r="L786" s="15"/>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row>
    <row r="787" ht="15.75" customHeight="1">
      <c r="A787" s="15"/>
      <c r="B787" s="15"/>
      <c r="C787" s="15"/>
      <c r="D787" s="15"/>
      <c r="E787" s="16"/>
      <c r="F787" s="16"/>
      <c r="G787" s="15"/>
      <c r="H787" s="15"/>
      <c r="I787" s="15"/>
      <c r="J787" s="15"/>
      <c r="K787" s="15"/>
      <c r="L787" s="15"/>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row>
    <row r="788" ht="15.75" customHeight="1">
      <c r="A788" s="15"/>
      <c r="B788" s="15"/>
      <c r="C788" s="15"/>
      <c r="D788" s="15"/>
      <c r="E788" s="16"/>
      <c r="F788" s="16"/>
      <c r="G788" s="15"/>
      <c r="H788" s="15"/>
      <c r="I788" s="15"/>
      <c r="J788" s="15"/>
      <c r="K788" s="15"/>
      <c r="L788" s="15"/>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row>
    <row r="789" ht="15.75" customHeight="1">
      <c r="A789" s="15"/>
      <c r="B789" s="15"/>
      <c r="C789" s="15"/>
      <c r="D789" s="15"/>
      <c r="E789" s="16"/>
      <c r="F789" s="16"/>
      <c r="G789" s="15"/>
      <c r="H789" s="15"/>
      <c r="I789" s="15"/>
      <c r="J789" s="15"/>
      <c r="K789" s="15"/>
      <c r="L789" s="15"/>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row>
    <row r="790" ht="15.75" customHeight="1">
      <c r="A790" s="15"/>
      <c r="B790" s="15"/>
      <c r="C790" s="15"/>
      <c r="D790" s="15"/>
      <c r="E790" s="16"/>
      <c r="F790" s="16"/>
      <c r="G790" s="15"/>
      <c r="H790" s="15"/>
      <c r="I790" s="15"/>
      <c r="J790" s="15"/>
      <c r="K790" s="15"/>
      <c r="L790" s="15"/>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row>
    <row r="791" ht="15.75" customHeight="1">
      <c r="A791" s="15"/>
      <c r="B791" s="15"/>
      <c r="C791" s="15"/>
      <c r="D791" s="15"/>
      <c r="E791" s="16"/>
      <c r="F791" s="16"/>
      <c r="G791" s="15"/>
      <c r="H791" s="15"/>
      <c r="I791" s="15"/>
      <c r="J791" s="15"/>
      <c r="K791" s="15"/>
      <c r="L791" s="15"/>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row>
    <row r="792" ht="15.75" customHeight="1">
      <c r="A792" s="15"/>
      <c r="B792" s="15"/>
      <c r="C792" s="15"/>
      <c r="D792" s="15"/>
      <c r="E792" s="16"/>
      <c r="F792" s="16"/>
      <c r="G792" s="15"/>
      <c r="H792" s="15"/>
      <c r="I792" s="15"/>
      <c r="J792" s="15"/>
      <c r="K792" s="15"/>
      <c r="L792" s="15"/>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row>
    <row r="793" ht="15.75" customHeight="1">
      <c r="A793" s="15"/>
      <c r="B793" s="15"/>
      <c r="C793" s="15"/>
      <c r="D793" s="15"/>
      <c r="E793" s="16"/>
      <c r="F793" s="16"/>
      <c r="G793" s="15"/>
      <c r="H793" s="15"/>
      <c r="I793" s="15"/>
      <c r="J793" s="15"/>
      <c r="K793" s="15"/>
      <c r="L793" s="15"/>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row>
    <row r="794" ht="15.75" customHeight="1">
      <c r="A794" s="15"/>
      <c r="B794" s="15"/>
      <c r="C794" s="15"/>
      <c r="D794" s="15"/>
      <c r="E794" s="16"/>
      <c r="F794" s="16"/>
      <c r="G794" s="15"/>
      <c r="H794" s="15"/>
      <c r="I794" s="15"/>
      <c r="J794" s="15"/>
      <c r="K794" s="15"/>
      <c r="L794" s="15"/>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row>
    <row r="795" ht="15.75" customHeight="1">
      <c r="A795" s="15"/>
      <c r="B795" s="15"/>
      <c r="C795" s="15"/>
      <c r="D795" s="15"/>
      <c r="E795" s="16"/>
      <c r="F795" s="16"/>
      <c r="G795" s="15"/>
      <c r="H795" s="15"/>
      <c r="I795" s="15"/>
      <c r="J795" s="15"/>
      <c r="K795" s="15"/>
      <c r="L795" s="15"/>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row>
    <row r="796" ht="15.75" customHeight="1">
      <c r="A796" s="15"/>
      <c r="B796" s="15"/>
      <c r="C796" s="15"/>
      <c r="D796" s="15"/>
      <c r="E796" s="16"/>
      <c r="F796" s="16"/>
      <c r="G796" s="15"/>
      <c r="H796" s="15"/>
      <c r="I796" s="15"/>
      <c r="J796" s="15"/>
      <c r="K796" s="15"/>
      <c r="L796" s="15"/>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row>
    <row r="797" ht="15.75" customHeight="1">
      <c r="A797" s="15"/>
      <c r="B797" s="15"/>
      <c r="C797" s="15"/>
      <c r="D797" s="15"/>
      <c r="E797" s="16"/>
      <c r="F797" s="16"/>
      <c r="G797" s="15"/>
      <c r="H797" s="15"/>
      <c r="I797" s="15"/>
      <c r="J797" s="15"/>
      <c r="K797" s="15"/>
      <c r="L797" s="15"/>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row>
    <row r="798" ht="15.75" customHeight="1">
      <c r="A798" s="15"/>
      <c r="B798" s="15"/>
      <c r="C798" s="15"/>
      <c r="D798" s="15"/>
      <c r="E798" s="16"/>
      <c r="F798" s="16"/>
      <c r="G798" s="15"/>
      <c r="H798" s="15"/>
      <c r="I798" s="15"/>
      <c r="J798" s="15"/>
      <c r="K798" s="15"/>
      <c r="L798" s="15"/>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row>
    <row r="799" ht="15.75" customHeight="1">
      <c r="A799" s="15"/>
      <c r="B799" s="15"/>
      <c r="C799" s="15"/>
      <c r="D799" s="15"/>
      <c r="E799" s="16"/>
      <c r="F799" s="16"/>
      <c r="G799" s="15"/>
      <c r="H799" s="15"/>
      <c r="I799" s="15"/>
      <c r="J799" s="15"/>
      <c r="K799" s="15"/>
      <c r="L799" s="15"/>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row>
    <row r="800" ht="15.75" customHeight="1">
      <c r="A800" s="15"/>
      <c r="B800" s="15"/>
      <c r="C800" s="15"/>
      <c r="D800" s="15"/>
      <c r="E800" s="16"/>
      <c r="F800" s="16"/>
      <c r="G800" s="15"/>
      <c r="H800" s="15"/>
      <c r="I800" s="15"/>
      <c r="J800" s="15"/>
      <c r="K800" s="15"/>
      <c r="L800" s="15"/>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row>
    <row r="801" ht="15.75" customHeight="1">
      <c r="A801" s="15"/>
      <c r="B801" s="15"/>
      <c r="C801" s="15"/>
      <c r="D801" s="15"/>
      <c r="E801" s="16"/>
      <c r="F801" s="16"/>
      <c r="G801" s="15"/>
      <c r="H801" s="15"/>
      <c r="I801" s="15"/>
      <c r="J801" s="15"/>
      <c r="K801" s="15"/>
      <c r="L801" s="15"/>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row>
    <row r="802" ht="15.75" customHeight="1">
      <c r="A802" s="15"/>
      <c r="B802" s="15"/>
      <c r="C802" s="15"/>
      <c r="D802" s="15"/>
      <c r="E802" s="16"/>
      <c r="F802" s="16"/>
      <c r="G802" s="15"/>
      <c r="H802" s="15"/>
      <c r="I802" s="15"/>
      <c r="J802" s="15"/>
      <c r="K802" s="15"/>
      <c r="L802" s="15"/>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row>
    <row r="803" ht="15.75" customHeight="1">
      <c r="A803" s="15"/>
      <c r="B803" s="15"/>
      <c r="C803" s="15"/>
      <c r="D803" s="15"/>
      <c r="E803" s="16"/>
      <c r="F803" s="16"/>
      <c r="G803" s="15"/>
      <c r="H803" s="15"/>
      <c r="I803" s="15"/>
      <c r="J803" s="15"/>
      <c r="K803" s="15"/>
      <c r="L803" s="15"/>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row>
    <row r="804" ht="15.75" customHeight="1">
      <c r="A804" s="15"/>
      <c r="B804" s="15"/>
      <c r="C804" s="15"/>
      <c r="D804" s="15"/>
      <c r="E804" s="16"/>
      <c r="F804" s="16"/>
      <c r="G804" s="15"/>
      <c r="H804" s="15"/>
      <c r="I804" s="15"/>
      <c r="J804" s="15"/>
      <c r="K804" s="15"/>
      <c r="L804" s="15"/>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row>
    <row r="805" ht="15.75" customHeight="1">
      <c r="A805" s="15"/>
      <c r="B805" s="15"/>
      <c r="C805" s="15"/>
      <c r="D805" s="15"/>
      <c r="E805" s="16"/>
      <c r="F805" s="16"/>
      <c r="G805" s="15"/>
      <c r="H805" s="15"/>
      <c r="I805" s="15"/>
      <c r="J805" s="15"/>
      <c r="K805" s="15"/>
      <c r="L805" s="15"/>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row>
    <row r="806" ht="15.75" customHeight="1">
      <c r="A806" s="15"/>
      <c r="B806" s="15"/>
      <c r="C806" s="15"/>
      <c r="D806" s="15"/>
      <c r="E806" s="16"/>
      <c r="F806" s="16"/>
      <c r="G806" s="15"/>
      <c r="H806" s="15"/>
      <c r="I806" s="15"/>
      <c r="J806" s="15"/>
      <c r="K806" s="15"/>
      <c r="L806" s="15"/>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row>
    <row r="807" ht="15.75" customHeight="1">
      <c r="A807" s="15"/>
      <c r="B807" s="15"/>
      <c r="C807" s="15"/>
      <c r="D807" s="15"/>
      <c r="E807" s="16"/>
      <c r="F807" s="16"/>
      <c r="G807" s="15"/>
      <c r="H807" s="15"/>
      <c r="I807" s="15"/>
      <c r="J807" s="15"/>
      <c r="K807" s="15"/>
      <c r="L807" s="15"/>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row>
    <row r="808" ht="15.75" customHeight="1">
      <c r="A808" s="15"/>
      <c r="B808" s="15"/>
      <c r="C808" s="15"/>
      <c r="D808" s="15"/>
      <c r="E808" s="16"/>
      <c r="F808" s="16"/>
      <c r="G808" s="15"/>
      <c r="H808" s="15"/>
      <c r="I808" s="15"/>
      <c r="J808" s="15"/>
      <c r="K808" s="15"/>
      <c r="L808" s="15"/>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row>
    <row r="809" ht="15.75" customHeight="1">
      <c r="A809" s="15"/>
      <c r="B809" s="15"/>
      <c r="C809" s="15"/>
      <c r="D809" s="15"/>
      <c r="E809" s="16"/>
      <c r="F809" s="16"/>
      <c r="G809" s="15"/>
      <c r="H809" s="15"/>
      <c r="I809" s="15"/>
      <c r="J809" s="15"/>
      <c r="K809" s="15"/>
      <c r="L809" s="15"/>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row>
    <row r="810" ht="15.75" customHeight="1">
      <c r="A810" s="15"/>
      <c r="B810" s="15"/>
      <c r="C810" s="15"/>
      <c r="D810" s="15"/>
      <c r="E810" s="16"/>
      <c r="F810" s="16"/>
      <c r="G810" s="15"/>
      <c r="H810" s="15"/>
      <c r="I810" s="15"/>
      <c r="J810" s="15"/>
      <c r="K810" s="15"/>
      <c r="L810" s="15"/>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row>
    <row r="811" ht="15.75" customHeight="1">
      <c r="A811" s="15"/>
      <c r="B811" s="15"/>
      <c r="C811" s="15"/>
      <c r="D811" s="15"/>
      <c r="E811" s="16"/>
      <c r="F811" s="16"/>
      <c r="G811" s="15"/>
      <c r="H811" s="15"/>
      <c r="I811" s="15"/>
      <c r="J811" s="15"/>
      <c r="K811" s="15"/>
      <c r="L811" s="15"/>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row>
    <row r="812" ht="15.75" customHeight="1">
      <c r="A812" s="15"/>
      <c r="B812" s="15"/>
      <c r="C812" s="15"/>
      <c r="D812" s="15"/>
      <c r="E812" s="16"/>
      <c r="F812" s="16"/>
      <c r="G812" s="15"/>
      <c r="H812" s="15"/>
      <c r="I812" s="15"/>
      <c r="J812" s="15"/>
      <c r="K812" s="15"/>
      <c r="L812" s="15"/>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row>
    <row r="813" ht="15.75" customHeight="1">
      <c r="A813" s="15"/>
      <c r="B813" s="15"/>
      <c r="C813" s="15"/>
      <c r="D813" s="15"/>
      <c r="E813" s="16"/>
      <c r="F813" s="16"/>
      <c r="G813" s="15"/>
      <c r="H813" s="15"/>
      <c r="I813" s="15"/>
      <c r="J813" s="15"/>
      <c r="K813" s="15"/>
      <c r="L813" s="15"/>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row>
    <row r="814" ht="15.75" customHeight="1">
      <c r="A814" s="15"/>
      <c r="B814" s="15"/>
      <c r="C814" s="15"/>
      <c r="D814" s="15"/>
      <c r="E814" s="16"/>
      <c r="F814" s="16"/>
      <c r="G814" s="15"/>
      <c r="H814" s="15"/>
      <c r="I814" s="15"/>
      <c r="J814" s="15"/>
      <c r="K814" s="15"/>
      <c r="L814" s="15"/>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row>
    <row r="815" ht="15.75" customHeight="1">
      <c r="A815" s="15"/>
      <c r="B815" s="15"/>
      <c r="C815" s="15"/>
      <c r="D815" s="15"/>
      <c r="E815" s="16"/>
      <c r="F815" s="16"/>
      <c r="G815" s="15"/>
      <c r="H815" s="15"/>
      <c r="I815" s="15"/>
      <c r="J815" s="15"/>
      <c r="K815" s="15"/>
      <c r="L815" s="15"/>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row>
    <row r="816" ht="15.75" customHeight="1">
      <c r="A816" s="15"/>
      <c r="B816" s="15"/>
      <c r="C816" s="15"/>
      <c r="D816" s="15"/>
      <c r="E816" s="16"/>
      <c r="F816" s="16"/>
      <c r="G816" s="15"/>
      <c r="H816" s="15"/>
      <c r="I816" s="15"/>
      <c r="J816" s="15"/>
      <c r="K816" s="15"/>
      <c r="L816" s="15"/>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row>
    <row r="817" ht="15.75" customHeight="1">
      <c r="A817" s="15"/>
      <c r="B817" s="15"/>
      <c r="C817" s="15"/>
      <c r="D817" s="15"/>
      <c r="E817" s="16"/>
      <c r="F817" s="16"/>
      <c r="G817" s="15"/>
      <c r="H817" s="15"/>
      <c r="I817" s="15"/>
      <c r="J817" s="15"/>
      <c r="K817" s="15"/>
      <c r="L817" s="15"/>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row>
    <row r="818" ht="15.75" customHeight="1">
      <c r="A818" s="15"/>
      <c r="B818" s="15"/>
      <c r="C818" s="15"/>
      <c r="D818" s="15"/>
      <c r="E818" s="16"/>
      <c r="F818" s="16"/>
      <c r="G818" s="15"/>
      <c r="H818" s="15"/>
      <c r="I818" s="15"/>
      <c r="J818" s="15"/>
      <c r="K818" s="15"/>
      <c r="L818" s="15"/>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row>
    <row r="819" ht="15.75" customHeight="1">
      <c r="A819" s="15"/>
      <c r="B819" s="15"/>
      <c r="C819" s="15"/>
      <c r="D819" s="15"/>
      <c r="E819" s="16"/>
      <c r="F819" s="16"/>
      <c r="G819" s="15"/>
      <c r="H819" s="15"/>
      <c r="I819" s="15"/>
      <c r="J819" s="15"/>
      <c r="K819" s="15"/>
      <c r="L819" s="15"/>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row>
    <row r="820" ht="15.75" customHeight="1">
      <c r="A820" s="15"/>
      <c r="B820" s="15"/>
      <c r="C820" s="15"/>
      <c r="D820" s="15"/>
      <c r="E820" s="16"/>
      <c r="F820" s="16"/>
      <c r="G820" s="15"/>
      <c r="H820" s="15"/>
      <c r="I820" s="15"/>
      <c r="J820" s="15"/>
      <c r="K820" s="15"/>
      <c r="L820" s="15"/>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row>
    <row r="821" ht="15.75" customHeight="1">
      <c r="A821" s="15"/>
      <c r="B821" s="15"/>
      <c r="C821" s="15"/>
      <c r="D821" s="15"/>
      <c r="E821" s="16"/>
      <c r="F821" s="16"/>
      <c r="G821" s="15"/>
      <c r="H821" s="15"/>
      <c r="I821" s="15"/>
      <c r="J821" s="15"/>
      <c r="K821" s="15"/>
      <c r="L821" s="15"/>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row>
    <row r="822" ht="15.75" customHeight="1">
      <c r="A822" s="15"/>
      <c r="B822" s="15"/>
      <c r="C822" s="15"/>
      <c r="D822" s="15"/>
      <c r="E822" s="16"/>
      <c r="F822" s="16"/>
      <c r="G822" s="15"/>
      <c r="H822" s="15"/>
      <c r="I822" s="15"/>
      <c r="J822" s="15"/>
      <c r="K822" s="15"/>
      <c r="L822" s="15"/>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row>
    <row r="823" ht="15.75" customHeight="1">
      <c r="A823" s="15"/>
      <c r="B823" s="15"/>
      <c r="C823" s="15"/>
      <c r="D823" s="15"/>
      <c r="E823" s="16"/>
      <c r="F823" s="16"/>
      <c r="G823" s="15"/>
      <c r="H823" s="15"/>
      <c r="I823" s="15"/>
      <c r="J823" s="15"/>
      <c r="K823" s="15"/>
      <c r="L823" s="15"/>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row>
    <row r="824" ht="15.75" customHeight="1">
      <c r="A824" s="15"/>
      <c r="B824" s="15"/>
      <c r="C824" s="15"/>
      <c r="D824" s="15"/>
      <c r="E824" s="16"/>
      <c r="F824" s="16"/>
      <c r="G824" s="15"/>
      <c r="H824" s="15"/>
      <c r="I824" s="15"/>
      <c r="J824" s="15"/>
      <c r="K824" s="15"/>
      <c r="L824" s="15"/>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row>
    <row r="825" ht="15.75" customHeight="1">
      <c r="A825" s="15"/>
      <c r="B825" s="15"/>
      <c r="C825" s="15"/>
      <c r="D825" s="15"/>
      <c r="E825" s="16"/>
      <c r="F825" s="16"/>
      <c r="G825" s="15"/>
      <c r="H825" s="15"/>
      <c r="I825" s="15"/>
      <c r="J825" s="15"/>
      <c r="K825" s="15"/>
      <c r="L825" s="15"/>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row>
    <row r="826" ht="15.75" customHeight="1">
      <c r="A826" s="15"/>
      <c r="B826" s="15"/>
      <c r="C826" s="15"/>
      <c r="D826" s="15"/>
      <c r="E826" s="16"/>
      <c r="F826" s="16"/>
      <c r="G826" s="15"/>
      <c r="H826" s="15"/>
      <c r="I826" s="15"/>
      <c r="J826" s="15"/>
      <c r="K826" s="15"/>
      <c r="L826" s="15"/>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row>
    <row r="827" ht="15.75" customHeight="1">
      <c r="A827" s="15"/>
      <c r="B827" s="15"/>
      <c r="C827" s="15"/>
      <c r="D827" s="15"/>
      <c r="E827" s="16"/>
      <c r="F827" s="16"/>
      <c r="G827" s="15"/>
      <c r="H827" s="15"/>
      <c r="I827" s="15"/>
      <c r="J827" s="15"/>
      <c r="K827" s="15"/>
      <c r="L827" s="15"/>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row>
    <row r="828" ht="15.75" customHeight="1">
      <c r="A828" s="15"/>
      <c r="B828" s="15"/>
      <c r="C828" s="15"/>
      <c r="D828" s="15"/>
      <c r="E828" s="16"/>
      <c r="F828" s="16"/>
      <c r="G828" s="15"/>
      <c r="H828" s="15"/>
      <c r="I828" s="15"/>
      <c r="J828" s="15"/>
      <c r="K828" s="15"/>
      <c r="L828" s="15"/>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row>
    <row r="829" ht="15.75" customHeight="1">
      <c r="A829" s="15"/>
      <c r="B829" s="15"/>
      <c r="C829" s="15"/>
      <c r="D829" s="15"/>
      <c r="E829" s="16"/>
      <c r="F829" s="16"/>
      <c r="G829" s="15"/>
      <c r="H829" s="15"/>
      <c r="I829" s="15"/>
      <c r="J829" s="15"/>
      <c r="K829" s="15"/>
      <c r="L829" s="15"/>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row>
    <row r="830" ht="15.75" customHeight="1">
      <c r="A830" s="15"/>
      <c r="B830" s="15"/>
      <c r="C830" s="15"/>
      <c r="D830" s="15"/>
      <c r="E830" s="16"/>
      <c r="F830" s="16"/>
      <c r="G830" s="15"/>
      <c r="H830" s="15"/>
      <c r="I830" s="15"/>
      <c r="J830" s="15"/>
      <c r="K830" s="15"/>
      <c r="L830" s="15"/>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row>
    <row r="831" ht="15.75" customHeight="1">
      <c r="A831" s="15"/>
      <c r="B831" s="15"/>
      <c r="C831" s="15"/>
      <c r="D831" s="15"/>
      <c r="E831" s="16"/>
      <c r="F831" s="16"/>
      <c r="G831" s="15"/>
      <c r="H831" s="15"/>
      <c r="I831" s="15"/>
      <c r="J831" s="15"/>
      <c r="K831" s="15"/>
      <c r="L831" s="15"/>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row>
    <row r="832" ht="15.75" customHeight="1">
      <c r="A832" s="15"/>
      <c r="B832" s="15"/>
      <c r="C832" s="15"/>
      <c r="D832" s="15"/>
      <c r="E832" s="16"/>
      <c r="F832" s="16"/>
      <c r="G832" s="15"/>
      <c r="H832" s="15"/>
      <c r="I832" s="15"/>
      <c r="J832" s="15"/>
      <c r="K832" s="15"/>
      <c r="L832" s="15"/>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row>
    <row r="833" ht="15.75" customHeight="1">
      <c r="A833" s="15"/>
      <c r="B833" s="15"/>
      <c r="C833" s="15"/>
      <c r="D833" s="15"/>
      <c r="E833" s="16"/>
      <c r="F833" s="16"/>
      <c r="G833" s="15"/>
      <c r="H833" s="15"/>
      <c r="I833" s="15"/>
      <c r="J833" s="15"/>
      <c r="K833" s="15"/>
      <c r="L833" s="15"/>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row>
    <row r="834" ht="15.75" customHeight="1">
      <c r="A834" s="15"/>
      <c r="B834" s="15"/>
      <c r="C834" s="15"/>
      <c r="D834" s="15"/>
      <c r="E834" s="16"/>
      <c r="F834" s="16"/>
      <c r="G834" s="15"/>
      <c r="H834" s="15"/>
      <c r="I834" s="15"/>
      <c r="J834" s="15"/>
      <c r="K834" s="15"/>
      <c r="L834" s="15"/>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row>
    <row r="835" ht="15.75" customHeight="1">
      <c r="A835" s="15"/>
      <c r="B835" s="15"/>
      <c r="C835" s="15"/>
      <c r="D835" s="15"/>
      <c r="E835" s="16"/>
      <c r="F835" s="16"/>
      <c r="G835" s="15"/>
      <c r="H835" s="15"/>
      <c r="I835" s="15"/>
      <c r="J835" s="15"/>
      <c r="K835" s="15"/>
      <c r="L835" s="15"/>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row>
    <row r="836" ht="15.75" customHeight="1">
      <c r="A836" s="15"/>
      <c r="B836" s="15"/>
      <c r="C836" s="15"/>
      <c r="D836" s="15"/>
      <c r="E836" s="16"/>
      <c r="F836" s="16"/>
      <c r="G836" s="15"/>
      <c r="H836" s="15"/>
      <c r="I836" s="15"/>
      <c r="J836" s="15"/>
      <c r="K836" s="15"/>
      <c r="L836" s="15"/>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row>
    <row r="837" ht="15.75" customHeight="1">
      <c r="A837" s="15"/>
      <c r="B837" s="15"/>
      <c r="C837" s="15"/>
      <c r="D837" s="15"/>
      <c r="E837" s="16"/>
      <c r="F837" s="16"/>
      <c r="G837" s="15"/>
      <c r="H837" s="15"/>
      <c r="I837" s="15"/>
      <c r="J837" s="15"/>
      <c r="K837" s="15"/>
      <c r="L837" s="15"/>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row>
    <row r="838" ht="15.75" customHeight="1">
      <c r="A838" s="15"/>
      <c r="B838" s="15"/>
      <c r="C838" s="15"/>
      <c r="D838" s="15"/>
      <c r="E838" s="16"/>
      <c r="F838" s="16"/>
      <c r="G838" s="15"/>
      <c r="H838" s="15"/>
      <c r="I838" s="15"/>
      <c r="J838" s="15"/>
      <c r="K838" s="15"/>
      <c r="L838" s="15"/>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row>
    <row r="839" ht="15.75" customHeight="1">
      <c r="A839" s="15"/>
      <c r="B839" s="15"/>
      <c r="C839" s="15"/>
      <c r="D839" s="15"/>
      <c r="E839" s="16"/>
      <c r="F839" s="16"/>
      <c r="G839" s="15"/>
      <c r="H839" s="15"/>
      <c r="I839" s="15"/>
      <c r="J839" s="15"/>
      <c r="K839" s="15"/>
      <c r="L839" s="15"/>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row>
    <row r="840" ht="15.75" customHeight="1">
      <c r="A840" s="15"/>
      <c r="B840" s="15"/>
      <c r="C840" s="15"/>
      <c r="D840" s="15"/>
      <c r="E840" s="16"/>
      <c r="F840" s="16"/>
      <c r="G840" s="15"/>
      <c r="H840" s="15"/>
      <c r="I840" s="15"/>
      <c r="J840" s="15"/>
      <c r="K840" s="15"/>
      <c r="L840" s="15"/>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row>
    <row r="841" ht="15.75" customHeight="1">
      <c r="A841" s="15"/>
      <c r="B841" s="15"/>
      <c r="C841" s="15"/>
      <c r="D841" s="15"/>
      <c r="E841" s="16"/>
      <c r="F841" s="16"/>
      <c r="G841" s="15"/>
      <c r="H841" s="15"/>
      <c r="I841" s="15"/>
      <c r="J841" s="15"/>
      <c r="K841" s="15"/>
      <c r="L841" s="15"/>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row>
    <row r="842" ht="15.75" customHeight="1">
      <c r="A842" s="15"/>
      <c r="B842" s="15"/>
      <c r="C842" s="15"/>
      <c r="D842" s="15"/>
      <c r="E842" s="16"/>
      <c r="F842" s="16"/>
      <c r="G842" s="15"/>
      <c r="H842" s="15"/>
      <c r="I842" s="15"/>
      <c r="J842" s="15"/>
      <c r="K842" s="15"/>
      <c r="L842" s="15"/>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row>
    <row r="843" ht="15.75" customHeight="1">
      <c r="A843" s="15"/>
      <c r="B843" s="15"/>
      <c r="C843" s="15"/>
      <c r="D843" s="15"/>
      <c r="E843" s="16"/>
      <c r="F843" s="16"/>
      <c r="G843" s="15"/>
      <c r="H843" s="15"/>
      <c r="I843" s="15"/>
      <c r="J843" s="15"/>
      <c r="K843" s="15"/>
      <c r="L843" s="15"/>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row>
    <row r="844" ht="15.75" customHeight="1">
      <c r="A844" s="15"/>
      <c r="B844" s="15"/>
      <c r="C844" s="15"/>
      <c r="D844" s="15"/>
      <c r="E844" s="16"/>
      <c r="F844" s="16"/>
      <c r="G844" s="15"/>
      <c r="H844" s="15"/>
      <c r="I844" s="15"/>
      <c r="J844" s="15"/>
      <c r="K844" s="15"/>
      <c r="L844" s="15"/>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row>
    <row r="845" ht="15.75" customHeight="1">
      <c r="A845" s="15"/>
      <c r="B845" s="15"/>
      <c r="C845" s="15"/>
      <c r="D845" s="15"/>
      <c r="E845" s="16"/>
      <c r="F845" s="16"/>
      <c r="G845" s="15"/>
      <c r="H845" s="15"/>
      <c r="I845" s="15"/>
      <c r="J845" s="15"/>
      <c r="K845" s="15"/>
      <c r="L845" s="15"/>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row>
    <row r="846" ht="15.75" customHeight="1">
      <c r="A846" s="15"/>
      <c r="B846" s="15"/>
      <c r="C846" s="15"/>
      <c r="D846" s="15"/>
      <c r="E846" s="16"/>
      <c r="F846" s="16"/>
      <c r="G846" s="15"/>
      <c r="H846" s="15"/>
      <c r="I846" s="15"/>
      <c r="J846" s="15"/>
      <c r="K846" s="15"/>
      <c r="L846" s="15"/>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row>
    <row r="847" ht="15.75" customHeight="1">
      <c r="A847" s="15"/>
      <c r="B847" s="15"/>
      <c r="C847" s="15"/>
      <c r="D847" s="15"/>
      <c r="E847" s="16"/>
      <c r="F847" s="16"/>
      <c r="G847" s="15"/>
      <c r="H847" s="15"/>
      <c r="I847" s="15"/>
      <c r="J847" s="15"/>
      <c r="K847" s="15"/>
      <c r="L847" s="15"/>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row>
    <row r="848" ht="15.75" customHeight="1">
      <c r="A848" s="15"/>
      <c r="B848" s="15"/>
      <c r="C848" s="15"/>
      <c r="D848" s="15"/>
      <c r="E848" s="16"/>
      <c r="F848" s="16"/>
      <c r="G848" s="15"/>
      <c r="H848" s="15"/>
      <c r="I848" s="15"/>
      <c r="J848" s="15"/>
      <c r="K848" s="15"/>
      <c r="L848" s="15"/>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row>
    <row r="849" ht="15.75" customHeight="1">
      <c r="A849" s="15"/>
      <c r="B849" s="15"/>
      <c r="C849" s="15"/>
      <c r="D849" s="15"/>
      <c r="E849" s="16"/>
      <c r="F849" s="16"/>
      <c r="G849" s="15"/>
      <c r="H849" s="15"/>
      <c r="I849" s="15"/>
      <c r="J849" s="15"/>
      <c r="K849" s="15"/>
      <c r="L849" s="15"/>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row>
    <row r="850" ht="15.75" customHeight="1">
      <c r="A850" s="15"/>
      <c r="B850" s="15"/>
      <c r="C850" s="15"/>
      <c r="D850" s="15"/>
      <c r="E850" s="16"/>
      <c r="F850" s="16"/>
      <c r="G850" s="15"/>
      <c r="H850" s="15"/>
      <c r="I850" s="15"/>
      <c r="J850" s="15"/>
      <c r="K850" s="15"/>
      <c r="L850" s="15"/>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row>
    <row r="851" ht="15.75" customHeight="1">
      <c r="A851" s="15"/>
      <c r="B851" s="15"/>
      <c r="C851" s="15"/>
      <c r="D851" s="15"/>
      <c r="E851" s="16"/>
      <c r="F851" s="16"/>
      <c r="G851" s="15"/>
      <c r="H851" s="15"/>
      <c r="I851" s="15"/>
      <c r="J851" s="15"/>
      <c r="K851" s="15"/>
      <c r="L851" s="15"/>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row>
    <row r="852" ht="15.75" customHeight="1">
      <c r="A852" s="15"/>
      <c r="B852" s="15"/>
      <c r="C852" s="15"/>
      <c r="D852" s="15"/>
      <c r="E852" s="16"/>
      <c r="F852" s="16"/>
      <c r="G852" s="15"/>
      <c r="H852" s="15"/>
      <c r="I852" s="15"/>
      <c r="J852" s="15"/>
      <c r="K852" s="15"/>
      <c r="L852" s="15"/>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row>
    <row r="853" ht="15.75" customHeight="1">
      <c r="A853" s="15"/>
      <c r="B853" s="15"/>
      <c r="C853" s="15"/>
      <c r="D853" s="15"/>
      <c r="E853" s="16"/>
      <c r="F853" s="16"/>
      <c r="G853" s="15"/>
      <c r="H853" s="15"/>
      <c r="I853" s="15"/>
      <c r="J853" s="15"/>
      <c r="K853" s="15"/>
      <c r="L853" s="15"/>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row>
    <row r="854" ht="15.75" customHeight="1">
      <c r="A854" s="15"/>
      <c r="B854" s="15"/>
      <c r="C854" s="15"/>
      <c r="D854" s="15"/>
      <c r="E854" s="16"/>
      <c r="F854" s="16"/>
      <c r="G854" s="15"/>
      <c r="H854" s="15"/>
      <c r="I854" s="15"/>
      <c r="J854" s="15"/>
      <c r="K854" s="15"/>
      <c r="L854" s="15"/>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row>
    <row r="855" ht="15.75" customHeight="1">
      <c r="A855" s="15"/>
      <c r="B855" s="15"/>
      <c r="C855" s="15"/>
      <c r="D855" s="15"/>
      <c r="E855" s="16"/>
      <c r="F855" s="16"/>
      <c r="G855" s="15"/>
      <c r="H855" s="15"/>
      <c r="I855" s="15"/>
      <c r="J855" s="15"/>
      <c r="K855" s="15"/>
      <c r="L855" s="15"/>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row>
    <row r="856" ht="15.75" customHeight="1">
      <c r="A856" s="15"/>
      <c r="B856" s="15"/>
      <c r="C856" s="15"/>
      <c r="D856" s="15"/>
      <c r="E856" s="16"/>
      <c r="F856" s="16"/>
      <c r="G856" s="15"/>
      <c r="H856" s="15"/>
      <c r="I856" s="15"/>
      <c r="J856" s="15"/>
      <c r="K856" s="15"/>
      <c r="L856" s="15"/>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row>
    <row r="857" ht="15.75" customHeight="1">
      <c r="A857" s="15"/>
      <c r="B857" s="15"/>
      <c r="C857" s="15"/>
      <c r="D857" s="15"/>
      <c r="E857" s="16"/>
      <c r="F857" s="16"/>
      <c r="G857" s="15"/>
      <c r="H857" s="15"/>
      <c r="I857" s="15"/>
      <c r="J857" s="15"/>
      <c r="K857" s="15"/>
      <c r="L857" s="15"/>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row>
    <row r="858" ht="15.75" customHeight="1">
      <c r="A858" s="15"/>
      <c r="B858" s="15"/>
      <c r="C858" s="15"/>
      <c r="D858" s="15"/>
      <c r="E858" s="16"/>
      <c r="F858" s="16"/>
      <c r="G858" s="15"/>
      <c r="H858" s="15"/>
      <c r="I858" s="15"/>
      <c r="J858" s="15"/>
      <c r="K858" s="15"/>
      <c r="L858" s="15"/>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row>
    <row r="859" ht="15.75" customHeight="1">
      <c r="A859" s="15"/>
      <c r="B859" s="15"/>
      <c r="C859" s="15"/>
      <c r="D859" s="15"/>
      <c r="E859" s="16"/>
      <c r="F859" s="16"/>
      <c r="G859" s="15"/>
      <c r="H859" s="15"/>
      <c r="I859" s="15"/>
      <c r="J859" s="15"/>
      <c r="K859" s="15"/>
      <c r="L859" s="15"/>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row>
    <row r="860" ht="15.75" customHeight="1">
      <c r="A860" s="15"/>
      <c r="B860" s="15"/>
      <c r="C860" s="15"/>
      <c r="D860" s="15"/>
      <c r="E860" s="16"/>
      <c r="F860" s="16"/>
      <c r="G860" s="15"/>
      <c r="H860" s="15"/>
      <c r="I860" s="15"/>
      <c r="J860" s="15"/>
      <c r="K860" s="15"/>
      <c r="L860" s="15"/>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row>
    <row r="861" ht="15.75" customHeight="1">
      <c r="A861" s="15"/>
      <c r="B861" s="15"/>
      <c r="C861" s="15"/>
      <c r="D861" s="15"/>
      <c r="E861" s="16"/>
      <c r="F861" s="16"/>
      <c r="G861" s="15"/>
      <c r="H861" s="15"/>
      <c r="I861" s="15"/>
      <c r="J861" s="15"/>
      <c r="K861" s="15"/>
      <c r="L861" s="15"/>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row>
    <row r="862" ht="15.75" customHeight="1">
      <c r="A862" s="15"/>
      <c r="B862" s="15"/>
      <c r="C862" s="15"/>
      <c r="D862" s="15"/>
      <c r="E862" s="16"/>
      <c r="F862" s="16"/>
      <c r="G862" s="15"/>
      <c r="H862" s="15"/>
      <c r="I862" s="15"/>
      <c r="J862" s="15"/>
      <c r="K862" s="15"/>
      <c r="L862" s="15"/>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row>
    <row r="863" ht="15.75" customHeight="1">
      <c r="A863" s="15"/>
      <c r="B863" s="15"/>
      <c r="C863" s="15"/>
      <c r="D863" s="15"/>
      <c r="E863" s="16"/>
      <c r="F863" s="16"/>
      <c r="G863" s="15"/>
      <c r="H863" s="15"/>
      <c r="I863" s="15"/>
      <c r="J863" s="15"/>
      <c r="K863" s="15"/>
      <c r="L863" s="15"/>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row>
    <row r="864" ht="15.75" customHeight="1">
      <c r="A864" s="15"/>
      <c r="B864" s="15"/>
      <c r="C864" s="15"/>
      <c r="D864" s="15"/>
      <c r="E864" s="16"/>
      <c r="F864" s="16"/>
      <c r="G864" s="15"/>
      <c r="H864" s="15"/>
      <c r="I864" s="15"/>
      <c r="J864" s="15"/>
      <c r="K864" s="15"/>
      <c r="L864" s="15"/>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row>
    <row r="865" ht="15.75" customHeight="1">
      <c r="A865" s="15"/>
      <c r="B865" s="15"/>
      <c r="C865" s="15"/>
      <c r="D865" s="15"/>
      <c r="E865" s="16"/>
      <c r="F865" s="16"/>
      <c r="G865" s="15"/>
      <c r="H865" s="15"/>
      <c r="I865" s="15"/>
      <c r="J865" s="15"/>
      <c r="K865" s="15"/>
      <c r="L865" s="15"/>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row>
    <row r="866" ht="15.75" customHeight="1">
      <c r="A866" s="15"/>
      <c r="B866" s="15"/>
      <c r="C866" s="15"/>
      <c r="D866" s="15"/>
      <c r="E866" s="16"/>
      <c r="F866" s="16"/>
      <c r="G866" s="15"/>
      <c r="H866" s="15"/>
      <c r="I866" s="15"/>
      <c r="J866" s="15"/>
      <c r="K866" s="15"/>
      <c r="L866" s="15"/>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row>
    <row r="867" ht="15.75" customHeight="1">
      <c r="A867" s="15"/>
      <c r="B867" s="15"/>
      <c r="C867" s="15"/>
      <c r="D867" s="15"/>
      <c r="E867" s="16"/>
      <c r="F867" s="16"/>
      <c r="G867" s="15"/>
      <c r="H867" s="15"/>
      <c r="I867" s="15"/>
      <c r="J867" s="15"/>
      <c r="K867" s="15"/>
      <c r="L867" s="15"/>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row>
    <row r="868" ht="15.75" customHeight="1">
      <c r="A868" s="15"/>
      <c r="B868" s="15"/>
      <c r="C868" s="15"/>
      <c r="D868" s="15"/>
      <c r="E868" s="16"/>
      <c r="F868" s="16"/>
      <c r="G868" s="15"/>
      <c r="H868" s="15"/>
      <c r="I868" s="15"/>
      <c r="J868" s="15"/>
      <c r="K868" s="15"/>
      <c r="L868" s="15"/>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row>
    <row r="869" ht="15.75" customHeight="1">
      <c r="A869" s="15"/>
      <c r="B869" s="15"/>
      <c r="C869" s="15"/>
      <c r="D869" s="15"/>
      <c r="E869" s="16"/>
      <c r="F869" s="16"/>
      <c r="G869" s="15"/>
      <c r="H869" s="15"/>
      <c r="I869" s="15"/>
      <c r="J869" s="15"/>
      <c r="K869" s="15"/>
      <c r="L869" s="15"/>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row>
    <row r="870" ht="15.75" customHeight="1">
      <c r="A870" s="15"/>
      <c r="B870" s="15"/>
      <c r="C870" s="15"/>
      <c r="D870" s="15"/>
      <c r="E870" s="16"/>
      <c r="F870" s="16"/>
      <c r="G870" s="15"/>
      <c r="H870" s="15"/>
      <c r="I870" s="15"/>
      <c r="J870" s="15"/>
      <c r="K870" s="15"/>
      <c r="L870" s="15"/>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row>
    <row r="871" ht="15.75" customHeight="1">
      <c r="A871" s="15"/>
      <c r="B871" s="15"/>
      <c r="C871" s="15"/>
      <c r="D871" s="15"/>
      <c r="E871" s="16"/>
      <c r="F871" s="16"/>
      <c r="G871" s="15"/>
      <c r="H871" s="15"/>
      <c r="I871" s="15"/>
      <c r="J871" s="15"/>
      <c r="K871" s="15"/>
      <c r="L871" s="15"/>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row>
    <row r="872" ht="15.75" customHeight="1">
      <c r="A872" s="15"/>
      <c r="B872" s="15"/>
      <c r="C872" s="15"/>
      <c r="D872" s="15"/>
      <c r="E872" s="16"/>
      <c r="F872" s="16"/>
      <c r="G872" s="15"/>
      <c r="H872" s="15"/>
      <c r="I872" s="15"/>
      <c r="J872" s="15"/>
      <c r="K872" s="15"/>
      <c r="L872" s="15"/>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row>
    <row r="873" ht="15.75" customHeight="1">
      <c r="A873" s="15"/>
      <c r="B873" s="15"/>
      <c r="C873" s="15"/>
      <c r="D873" s="15"/>
      <c r="E873" s="16"/>
      <c r="F873" s="16"/>
      <c r="G873" s="15"/>
      <c r="H873" s="15"/>
      <c r="I873" s="15"/>
      <c r="J873" s="15"/>
      <c r="K873" s="15"/>
      <c r="L873" s="15"/>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row>
    <row r="874" ht="15.75" customHeight="1">
      <c r="A874" s="15"/>
      <c r="B874" s="15"/>
      <c r="C874" s="15"/>
      <c r="D874" s="15"/>
      <c r="E874" s="16"/>
      <c r="F874" s="16"/>
      <c r="G874" s="15"/>
      <c r="H874" s="15"/>
      <c r="I874" s="15"/>
      <c r="J874" s="15"/>
      <c r="K874" s="15"/>
      <c r="L874" s="15"/>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row>
    <row r="875" ht="15.75" customHeight="1">
      <c r="A875" s="15"/>
      <c r="B875" s="15"/>
      <c r="C875" s="15"/>
      <c r="D875" s="15"/>
      <c r="E875" s="16"/>
      <c r="F875" s="16"/>
      <c r="G875" s="15"/>
      <c r="H875" s="15"/>
      <c r="I875" s="15"/>
      <c r="J875" s="15"/>
      <c r="K875" s="15"/>
      <c r="L875" s="15"/>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row>
    <row r="876" ht="15.75" customHeight="1">
      <c r="A876" s="15"/>
      <c r="B876" s="15"/>
      <c r="C876" s="15"/>
      <c r="D876" s="15"/>
      <c r="E876" s="16"/>
      <c r="F876" s="16"/>
      <c r="G876" s="15"/>
      <c r="H876" s="15"/>
      <c r="I876" s="15"/>
      <c r="J876" s="15"/>
      <c r="K876" s="15"/>
      <c r="L876" s="15"/>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row>
    <row r="877" ht="15.75" customHeight="1">
      <c r="A877" s="15"/>
      <c r="B877" s="15"/>
      <c r="C877" s="15"/>
      <c r="D877" s="15"/>
      <c r="E877" s="16"/>
      <c r="F877" s="16"/>
      <c r="G877" s="15"/>
      <c r="H877" s="15"/>
      <c r="I877" s="15"/>
      <c r="J877" s="15"/>
      <c r="K877" s="15"/>
      <c r="L877" s="15"/>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row>
    <row r="878" ht="15.75" customHeight="1">
      <c r="A878" s="15"/>
      <c r="B878" s="15"/>
      <c r="C878" s="15"/>
      <c r="D878" s="15"/>
      <c r="E878" s="16"/>
      <c r="F878" s="16"/>
      <c r="G878" s="15"/>
      <c r="H878" s="15"/>
      <c r="I878" s="15"/>
      <c r="J878" s="15"/>
      <c r="K878" s="15"/>
      <c r="L878" s="15"/>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row>
    <row r="879" ht="15.75" customHeight="1">
      <c r="A879" s="15"/>
      <c r="B879" s="15"/>
      <c r="C879" s="15"/>
      <c r="D879" s="15"/>
      <c r="E879" s="16"/>
      <c r="F879" s="16"/>
      <c r="G879" s="15"/>
      <c r="H879" s="15"/>
      <c r="I879" s="15"/>
      <c r="J879" s="15"/>
      <c r="K879" s="15"/>
      <c r="L879" s="15"/>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row>
    <row r="880" ht="15.75" customHeight="1">
      <c r="A880" s="15"/>
      <c r="B880" s="15"/>
      <c r="C880" s="15"/>
      <c r="D880" s="15"/>
      <c r="E880" s="16"/>
      <c r="F880" s="16"/>
      <c r="G880" s="15"/>
      <c r="H880" s="15"/>
      <c r="I880" s="15"/>
      <c r="J880" s="15"/>
      <c r="K880" s="15"/>
      <c r="L880" s="15"/>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row>
    <row r="881" ht="15.75" customHeight="1">
      <c r="A881" s="15"/>
      <c r="B881" s="15"/>
      <c r="C881" s="15"/>
      <c r="D881" s="15"/>
      <c r="E881" s="16"/>
      <c r="F881" s="16"/>
      <c r="G881" s="15"/>
      <c r="H881" s="15"/>
      <c r="I881" s="15"/>
      <c r="J881" s="15"/>
      <c r="K881" s="15"/>
      <c r="L881" s="15"/>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row>
    <row r="882" ht="15.75" customHeight="1">
      <c r="A882" s="15"/>
      <c r="B882" s="15"/>
      <c r="C882" s="15"/>
      <c r="D882" s="15"/>
      <c r="E882" s="16"/>
      <c r="F882" s="16"/>
      <c r="G882" s="15"/>
      <c r="H882" s="15"/>
      <c r="I882" s="15"/>
      <c r="J882" s="15"/>
      <c r="K882" s="15"/>
      <c r="L882" s="15"/>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row>
    <row r="883" ht="15.75" customHeight="1">
      <c r="A883" s="15"/>
      <c r="B883" s="15"/>
      <c r="C883" s="15"/>
      <c r="D883" s="15"/>
      <c r="E883" s="16"/>
      <c r="F883" s="16"/>
      <c r="G883" s="15"/>
      <c r="H883" s="15"/>
      <c r="I883" s="15"/>
      <c r="J883" s="15"/>
      <c r="K883" s="15"/>
      <c r="L883" s="15"/>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row>
    <row r="884" ht="15.75" customHeight="1">
      <c r="A884" s="15"/>
      <c r="B884" s="15"/>
      <c r="C884" s="15"/>
      <c r="D884" s="15"/>
      <c r="E884" s="16"/>
      <c r="F884" s="16"/>
      <c r="G884" s="15"/>
      <c r="H884" s="15"/>
      <c r="I884" s="15"/>
      <c r="J884" s="15"/>
      <c r="K884" s="15"/>
      <c r="L884" s="15"/>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row>
    <row r="885" ht="15.75" customHeight="1">
      <c r="A885" s="15"/>
      <c r="B885" s="15"/>
      <c r="C885" s="15"/>
      <c r="D885" s="15"/>
      <c r="E885" s="16"/>
      <c r="F885" s="16"/>
      <c r="G885" s="15"/>
      <c r="H885" s="15"/>
      <c r="I885" s="15"/>
      <c r="J885" s="15"/>
      <c r="K885" s="15"/>
      <c r="L885" s="15"/>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row>
    <row r="886" ht="15.75" customHeight="1">
      <c r="A886" s="15"/>
      <c r="B886" s="15"/>
      <c r="C886" s="15"/>
      <c r="D886" s="15"/>
      <c r="E886" s="16"/>
      <c r="F886" s="16"/>
      <c r="G886" s="15"/>
      <c r="H886" s="15"/>
      <c r="I886" s="15"/>
      <c r="J886" s="15"/>
      <c r="K886" s="15"/>
      <c r="L886" s="15"/>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row>
    <row r="887" ht="15.75" customHeight="1">
      <c r="A887" s="15"/>
      <c r="B887" s="15"/>
      <c r="C887" s="15"/>
      <c r="D887" s="15"/>
      <c r="E887" s="16"/>
      <c r="F887" s="16"/>
      <c r="G887" s="15"/>
      <c r="H887" s="15"/>
      <c r="I887" s="15"/>
      <c r="J887" s="15"/>
      <c r="K887" s="15"/>
      <c r="L887" s="15"/>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row>
    <row r="888" ht="15.75" customHeight="1">
      <c r="A888" s="15"/>
      <c r="B888" s="15"/>
      <c r="C888" s="15"/>
      <c r="D888" s="15"/>
      <c r="E888" s="16"/>
      <c r="F888" s="16"/>
      <c r="G888" s="15"/>
      <c r="H888" s="15"/>
      <c r="I888" s="15"/>
      <c r="J888" s="15"/>
      <c r="K888" s="15"/>
      <c r="L888" s="15"/>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row>
    <row r="889" ht="15.75" customHeight="1">
      <c r="A889" s="15"/>
      <c r="B889" s="15"/>
      <c r="C889" s="15"/>
      <c r="D889" s="15"/>
      <c r="E889" s="16"/>
      <c r="F889" s="16"/>
      <c r="G889" s="15"/>
      <c r="H889" s="15"/>
      <c r="I889" s="15"/>
      <c r="J889" s="15"/>
      <c r="K889" s="15"/>
      <c r="L889" s="15"/>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row>
    <row r="890" ht="15.75" customHeight="1">
      <c r="A890" s="15"/>
      <c r="B890" s="15"/>
      <c r="C890" s="15"/>
      <c r="D890" s="15"/>
      <c r="E890" s="16"/>
      <c r="F890" s="16"/>
      <c r="G890" s="15"/>
      <c r="H890" s="15"/>
      <c r="I890" s="15"/>
      <c r="J890" s="15"/>
      <c r="K890" s="15"/>
      <c r="L890" s="15"/>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row>
    <row r="891" ht="15.75" customHeight="1">
      <c r="A891" s="15"/>
      <c r="B891" s="15"/>
      <c r="C891" s="15"/>
      <c r="D891" s="15"/>
      <c r="E891" s="16"/>
      <c r="F891" s="16"/>
      <c r="G891" s="15"/>
      <c r="H891" s="15"/>
      <c r="I891" s="15"/>
      <c r="J891" s="15"/>
      <c r="K891" s="15"/>
      <c r="L891" s="15"/>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row>
    <row r="892" ht="15.75" customHeight="1">
      <c r="A892" s="15"/>
      <c r="B892" s="15"/>
      <c r="C892" s="15"/>
      <c r="D892" s="15"/>
      <c r="E892" s="16"/>
      <c r="F892" s="16"/>
      <c r="G892" s="15"/>
      <c r="H892" s="15"/>
      <c r="I892" s="15"/>
      <c r="J892" s="15"/>
      <c r="K892" s="15"/>
      <c r="L892" s="15"/>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row>
    <row r="893" ht="15.75" customHeight="1">
      <c r="A893" s="15"/>
      <c r="B893" s="15"/>
      <c r="C893" s="15"/>
      <c r="D893" s="15"/>
      <c r="E893" s="16"/>
      <c r="F893" s="16"/>
      <c r="G893" s="15"/>
      <c r="H893" s="15"/>
      <c r="I893" s="15"/>
      <c r="J893" s="15"/>
      <c r="K893" s="15"/>
      <c r="L893" s="15"/>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row>
    <row r="894" ht="15.75" customHeight="1">
      <c r="A894" s="15"/>
      <c r="B894" s="15"/>
      <c r="C894" s="15"/>
      <c r="D894" s="15"/>
      <c r="E894" s="16"/>
      <c r="F894" s="16"/>
      <c r="G894" s="15"/>
      <c r="H894" s="15"/>
      <c r="I894" s="15"/>
      <c r="J894" s="15"/>
      <c r="K894" s="15"/>
      <c r="L894" s="15"/>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row>
    <row r="895" ht="15.75" customHeight="1">
      <c r="A895" s="15"/>
      <c r="B895" s="15"/>
      <c r="C895" s="15"/>
      <c r="D895" s="15"/>
      <c r="E895" s="16"/>
      <c r="F895" s="16"/>
      <c r="G895" s="15"/>
      <c r="H895" s="15"/>
      <c r="I895" s="15"/>
      <c r="J895" s="15"/>
      <c r="K895" s="15"/>
      <c r="L895" s="15"/>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row>
    <row r="896" ht="15.75" customHeight="1">
      <c r="A896" s="15"/>
      <c r="B896" s="15"/>
      <c r="C896" s="15"/>
      <c r="D896" s="15"/>
      <c r="E896" s="16"/>
      <c r="F896" s="16"/>
      <c r="G896" s="15"/>
      <c r="H896" s="15"/>
      <c r="I896" s="15"/>
      <c r="J896" s="15"/>
      <c r="K896" s="15"/>
      <c r="L896" s="15"/>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row>
    <row r="897" ht="15.75" customHeight="1">
      <c r="A897" s="15"/>
      <c r="B897" s="15"/>
      <c r="C897" s="15"/>
      <c r="D897" s="15"/>
      <c r="E897" s="16"/>
      <c r="F897" s="16"/>
      <c r="G897" s="15"/>
      <c r="H897" s="15"/>
      <c r="I897" s="15"/>
      <c r="J897" s="15"/>
      <c r="K897" s="15"/>
      <c r="L897" s="15"/>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row>
    <row r="898" ht="15.75" customHeight="1">
      <c r="A898" s="15"/>
      <c r="B898" s="15"/>
      <c r="C898" s="15"/>
      <c r="D898" s="15"/>
      <c r="E898" s="16"/>
      <c r="F898" s="16"/>
      <c r="G898" s="15"/>
      <c r="H898" s="15"/>
      <c r="I898" s="15"/>
      <c r="J898" s="15"/>
      <c r="K898" s="15"/>
      <c r="L898" s="15"/>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row>
    <row r="899" ht="15.75" customHeight="1">
      <c r="A899" s="15"/>
      <c r="B899" s="15"/>
      <c r="C899" s="15"/>
      <c r="D899" s="15"/>
      <c r="E899" s="16"/>
      <c r="F899" s="16"/>
      <c r="G899" s="15"/>
      <c r="H899" s="15"/>
      <c r="I899" s="15"/>
      <c r="J899" s="15"/>
      <c r="K899" s="15"/>
      <c r="L899" s="15"/>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row>
    <row r="900" ht="15.75" customHeight="1">
      <c r="A900" s="15"/>
      <c r="B900" s="15"/>
      <c r="C900" s="15"/>
      <c r="D900" s="15"/>
      <c r="E900" s="16"/>
      <c r="F900" s="16"/>
      <c r="G900" s="15"/>
      <c r="H900" s="15"/>
      <c r="I900" s="15"/>
      <c r="J900" s="15"/>
      <c r="K900" s="15"/>
      <c r="L900" s="15"/>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row>
    <row r="901" ht="15.75" customHeight="1">
      <c r="A901" s="15"/>
      <c r="B901" s="15"/>
      <c r="C901" s="15"/>
      <c r="D901" s="15"/>
      <c r="E901" s="16"/>
      <c r="F901" s="16"/>
      <c r="G901" s="15"/>
      <c r="H901" s="15"/>
      <c r="I901" s="15"/>
      <c r="J901" s="15"/>
      <c r="K901" s="15"/>
      <c r="L901" s="15"/>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row>
    <row r="902" ht="15.75" customHeight="1">
      <c r="A902" s="15"/>
      <c r="B902" s="15"/>
      <c r="C902" s="15"/>
      <c r="D902" s="15"/>
      <c r="E902" s="16"/>
      <c r="F902" s="16"/>
      <c r="G902" s="15"/>
      <c r="H902" s="15"/>
      <c r="I902" s="15"/>
      <c r="J902" s="15"/>
      <c r="K902" s="15"/>
      <c r="L902" s="15"/>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row>
    <row r="903" ht="15.75" customHeight="1">
      <c r="A903" s="15"/>
      <c r="B903" s="15"/>
      <c r="C903" s="15"/>
      <c r="D903" s="15"/>
      <c r="E903" s="16"/>
      <c r="F903" s="16"/>
      <c r="G903" s="15"/>
      <c r="H903" s="15"/>
      <c r="I903" s="15"/>
      <c r="J903" s="15"/>
      <c r="K903" s="15"/>
      <c r="L903" s="15"/>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row>
    <row r="904" ht="15.75" customHeight="1">
      <c r="A904" s="15"/>
      <c r="B904" s="15"/>
      <c r="C904" s="15"/>
      <c r="D904" s="15"/>
      <c r="E904" s="16"/>
      <c r="F904" s="16"/>
      <c r="G904" s="15"/>
      <c r="H904" s="15"/>
      <c r="I904" s="15"/>
      <c r="J904" s="15"/>
      <c r="K904" s="15"/>
      <c r="L904" s="15"/>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row>
    <row r="905" ht="15.75" customHeight="1">
      <c r="A905" s="15"/>
      <c r="B905" s="15"/>
      <c r="C905" s="15"/>
      <c r="D905" s="15"/>
      <c r="E905" s="16"/>
      <c r="F905" s="16"/>
      <c r="G905" s="15"/>
      <c r="H905" s="15"/>
      <c r="I905" s="15"/>
      <c r="J905" s="15"/>
      <c r="K905" s="15"/>
      <c r="L905" s="15"/>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row>
    <row r="906" ht="15.75" customHeight="1">
      <c r="A906" s="15"/>
      <c r="B906" s="15"/>
      <c r="C906" s="15"/>
      <c r="D906" s="15"/>
      <c r="E906" s="16"/>
      <c r="F906" s="16"/>
      <c r="G906" s="15"/>
      <c r="H906" s="15"/>
      <c r="I906" s="15"/>
      <c r="J906" s="15"/>
      <c r="K906" s="15"/>
      <c r="L906" s="15"/>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row>
    <row r="907" ht="15.75" customHeight="1">
      <c r="A907" s="15"/>
      <c r="B907" s="15"/>
      <c r="C907" s="15"/>
      <c r="D907" s="15"/>
      <c r="E907" s="16"/>
      <c r="F907" s="16"/>
      <c r="G907" s="15"/>
      <c r="H907" s="15"/>
      <c r="I907" s="15"/>
      <c r="J907" s="15"/>
      <c r="K907" s="15"/>
      <c r="L907" s="15"/>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row>
    <row r="908" ht="15.75" customHeight="1">
      <c r="A908" s="15"/>
      <c r="B908" s="15"/>
      <c r="C908" s="15"/>
      <c r="D908" s="15"/>
      <c r="E908" s="16"/>
      <c r="F908" s="16"/>
      <c r="G908" s="15"/>
      <c r="H908" s="15"/>
      <c r="I908" s="15"/>
      <c r="J908" s="15"/>
      <c r="K908" s="15"/>
      <c r="L908" s="15"/>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row>
    <row r="909" ht="15.75" customHeight="1">
      <c r="A909" s="15"/>
      <c r="B909" s="15"/>
      <c r="C909" s="15"/>
      <c r="D909" s="15"/>
      <c r="E909" s="16"/>
      <c r="F909" s="16"/>
      <c r="G909" s="15"/>
      <c r="H909" s="15"/>
      <c r="I909" s="15"/>
      <c r="J909" s="15"/>
      <c r="K909" s="15"/>
      <c r="L909" s="15"/>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row>
    <row r="910" ht="15.75" customHeight="1">
      <c r="A910" s="15"/>
      <c r="B910" s="15"/>
      <c r="C910" s="15"/>
      <c r="D910" s="15"/>
      <c r="E910" s="16"/>
      <c r="F910" s="16"/>
      <c r="G910" s="15"/>
      <c r="H910" s="15"/>
      <c r="I910" s="15"/>
      <c r="J910" s="15"/>
      <c r="K910" s="15"/>
      <c r="L910" s="15"/>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row>
    <row r="911" ht="15.75" customHeight="1">
      <c r="A911" s="15"/>
      <c r="B911" s="15"/>
      <c r="C911" s="15"/>
      <c r="D911" s="15"/>
      <c r="E911" s="16"/>
      <c r="F911" s="16"/>
      <c r="G911" s="15"/>
      <c r="H911" s="15"/>
      <c r="I911" s="15"/>
      <c r="J911" s="15"/>
      <c r="K911" s="15"/>
      <c r="L911" s="15"/>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row>
    <row r="912" ht="15.75" customHeight="1">
      <c r="A912" s="15"/>
      <c r="B912" s="15"/>
      <c r="C912" s="15"/>
      <c r="D912" s="15"/>
      <c r="E912" s="16"/>
      <c r="F912" s="16"/>
      <c r="G912" s="15"/>
      <c r="H912" s="15"/>
      <c r="I912" s="15"/>
      <c r="J912" s="15"/>
      <c r="K912" s="15"/>
      <c r="L912" s="15"/>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row>
    <row r="913" ht="15.75" customHeight="1">
      <c r="A913" s="15"/>
      <c r="B913" s="15"/>
      <c r="C913" s="15"/>
      <c r="D913" s="15"/>
      <c r="E913" s="16"/>
      <c r="F913" s="16"/>
      <c r="G913" s="15"/>
      <c r="H913" s="15"/>
      <c r="I913" s="15"/>
      <c r="J913" s="15"/>
      <c r="K913" s="15"/>
      <c r="L913" s="15"/>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row>
    <row r="914" ht="15.75" customHeight="1">
      <c r="A914" s="15"/>
      <c r="B914" s="15"/>
      <c r="C914" s="15"/>
      <c r="D914" s="15"/>
      <c r="E914" s="16"/>
      <c r="F914" s="16"/>
      <c r="G914" s="15"/>
      <c r="H914" s="15"/>
      <c r="I914" s="15"/>
      <c r="J914" s="15"/>
      <c r="K914" s="15"/>
      <c r="L914" s="15"/>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row>
    <row r="915" ht="15.75" customHeight="1">
      <c r="A915" s="15"/>
      <c r="B915" s="15"/>
      <c r="C915" s="15"/>
      <c r="D915" s="15"/>
      <c r="E915" s="16"/>
      <c r="F915" s="16"/>
      <c r="G915" s="15"/>
      <c r="H915" s="15"/>
      <c r="I915" s="15"/>
      <c r="J915" s="15"/>
      <c r="K915" s="15"/>
      <c r="L915" s="15"/>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row>
    <row r="916" ht="15.75" customHeight="1">
      <c r="A916" s="15"/>
      <c r="B916" s="15"/>
      <c r="C916" s="15"/>
      <c r="D916" s="15"/>
      <c r="E916" s="16"/>
      <c r="F916" s="16"/>
      <c r="G916" s="15"/>
      <c r="H916" s="15"/>
      <c r="I916" s="15"/>
      <c r="J916" s="15"/>
      <c r="K916" s="15"/>
      <c r="L916" s="15"/>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row>
    <row r="917" ht="15.75" customHeight="1">
      <c r="A917" s="15"/>
      <c r="B917" s="15"/>
      <c r="C917" s="15"/>
      <c r="D917" s="15"/>
      <c r="E917" s="16"/>
      <c r="F917" s="16"/>
      <c r="G917" s="15"/>
      <c r="H917" s="15"/>
      <c r="I917" s="15"/>
      <c r="J917" s="15"/>
      <c r="K917" s="15"/>
      <c r="L917" s="15"/>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row>
    <row r="918" ht="15.75" customHeight="1">
      <c r="A918" s="15"/>
      <c r="B918" s="15"/>
      <c r="C918" s="15"/>
      <c r="D918" s="15"/>
      <c r="E918" s="16"/>
      <c r="F918" s="16"/>
      <c r="G918" s="15"/>
      <c r="H918" s="15"/>
      <c r="I918" s="15"/>
      <c r="J918" s="15"/>
      <c r="K918" s="15"/>
      <c r="L918" s="15"/>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row>
    <row r="919" ht="15.75" customHeight="1">
      <c r="A919" s="15"/>
      <c r="B919" s="15"/>
      <c r="C919" s="15"/>
      <c r="D919" s="15"/>
      <c r="E919" s="16"/>
      <c r="F919" s="16"/>
      <c r="G919" s="15"/>
      <c r="H919" s="15"/>
      <c r="I919" s="15"/>
      <c r="J919" s="15"/>
      <c r="K919" s="15"/>
      <c r="L919" s="15"/>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row>
    <row r="920" ht="15.75" customHeight="1">
      <c r="A920" s="15"/>
      <c r="B920" s="15"/>
      <c r="C920" s="15"/>
      <c r="D920" s="15"/>
      <c r="E920" s="16"/>
      <c r="F920" s="16"/>
      <c r="G920" s="15"/>
      <c r="H920" s="15"/>
      <c r="I920" s="15"/>
      <c r="J920" s="15"/>
      <c r="K920" s="15"/>
      <c r="L920" s="15"/>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row>
    <row r="921" ht="15.75" customHeight="1">
      <c r="A921" s="15"/>
      <c r="B921" s="15"/>
      <c r="C921" s="15"/>
      <c r="D921" s="15"/>
      <c r="E921" s="16"/>
      <c r="F921" s="16"/>
      <c r="G921" s="15"/>
      <c r="H921" s="15"/>
      <c r="I921" s="15"/>
      <c r="J921" s="15"/>
      <c r="K921" s="15"/>
      <c r="L921" s="15"/>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row>
    <row r="922" ht="15.75" customHeight="1">
      <c r="A922" s="15"/>
      <c r="B922" s="15"/>
      <c r="C922" s="15"/>
      <c r="D922" s="15"/>
      <c r="E922" s="16"/>
      <c r="F922" s="16"/>
      <c r="G922" s="15"/>
      <c r="H922" s="15"/>
      <c r="I922" s="15"/>
      <c r="J922" s="15"/>
      <c r="K922" s="15"/>
      <c r="L922" s="15"/>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row>
    <row r="923" ht="15.75" customHeight="1">
      <c r="A923" s="15"/>
      <c r="B923" s="15"/>
      <c r="C923" s="15"/>
      <c r="D923" s="15"/>
      <c r="E923" s="16"/>
      <c r="F923" s="16"/>
      <c r="G923" s="15"/>
      <c r="H923" s="15"/>
      <c r="I923" s="15"/>
      <c r="J923" s="15"/>
      <c r="K923" s="15"/>
      <c r="L923" s="15"/>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row>
    <row r="924" ht="15.75" customHeight="1">
      <c r="A924" s="15"/>
      <c r="B924" s="15"/>
      <c r="C924" s="15"/>
      <c r="D924" s="15"/>
      <c r="E924" s="16"/>
      <c r="F924" s="16"/>
      <c r="G924" s="15"/>
      <c r="H924" s="15"/>
      <c r="I924" s="15"/>
      <c r="J924" s="15"/>
      <c r="K924" s="15"/>
      <c r="L924" s="15"/>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row>
    <row r="925" ht="15.75" customHeight="1">
      <c r="A925" s="15"/>
      <c r="B925" s="15"/>
      <c r="C925" s="15"/>
      <c r="D925" s="15"/>
      <c r="E925" s="16"/>
      <c r="F925" s="16"/>
      <c r="G925" s="15"/>
      <c r="H925" s="15"/>
      <c r="I925" s="15"/>
      <c r="J925" s="15"/>
      <c r="K925" s="15"/>
      <c r="L925" s="15"/>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row>
    <row r="926" ht="15.75" customHeight="1">
      <c r="A926" s="15"/>
      <c r="B926" s="15"/>
      <c r="C926" s="15"/>
      <c r="D926" s="15"/>
      <c r="E926" s="16"/>
      <c r="F926" s="16"/>
      <c r="G926" s="15"/>
      <c r="H926" s="15"/>
      <c r="I926" s="15"/>
      <c r="J926" s="15"/>
      <c r="K926" s="15"/>
      <c r="L926" s="15"/>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row>
    <row r="927" ht="15.75" customHeight="1">
      <c r="A927" s="15"/>
      <c r="B927" s="15"/>
      <c r="C927" s="15"/>
      <c r="D927" s="15"/>
      <c r="E927" s="16"/>
      <c r="F927" s="16"/>
      <c r="G927" s="15"/>
      <c r="H927" s="15"/>
      <c r="I927" s="15"/>
      <c r="J927" s="15"/>
      <c r="K927" s="15"/>
      <c r="L927" s="15"/>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row>
    <row r="928" ht="15.75" customHeight="1">
      <c r="A928" s="15"/>
      <c r="B928" s="15"/>
      <c r="C928" s="15"/>
      <c r="D928" s="15"/>
      <c r="E928" s="16"/>
      <c r="F928" s="16"/>
      <c r="G928" s="15"/>
      <c r="H928" s="15"/>
      <c r="I928" s="15"/>
      <c r="J928" s="15"/>
      <c r="K928" s="15"/>
      <c r="L928" s="15"/>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row>
    <row r="929" ht="15.75" customHeight="1">
      <c r="A929" s="15"/>
      <c r="B929" s="15"/>
      <c r="C929" s="15"/>
      <c r="D929" s="15"/>
      <c r="E929" s="16"/>
      <c r="F929" s="16"/>
      <c r="G929" s="15"/>
      <c r="H929" s="15"/>
      <c r="I929" s="15"/>
      <c r="J929" s="15"/>
      <c r="K929" s="15"/>
      <c r="L929" s="15"/>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row>
    <row r="930" ht="15.75" customHeight="1">
      <c r="A930" s="15"/>
      <c r="B930" s="15"/>
      <c r="C930" s="15"/>
      <c r="D930" s="15"/>
      <c r="E930" s="16"/>
      <c r="F930" s="16"/>
      <c r="G930" s="15"/>
      <c r="H930" s="15"/>
      <c r="I930" s="15"/>
      <c r="J930" s="15"/>
      <c r="K930" s="15"/>
      <c r="L930" s="15"/>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row>
    <row r="931" ht="15.75" customHeight="1">
      <c r="A931" s="15"/>
      <c r="B931" s="15"/>
      <c r="C931" s="15"/>
      <c r="D931" s="15"/>
      <c r="E931" s="16"/>
      <c r="F931" s="16"/>
      <c r="G931" s="15"/>
      <c r="H931" s="15"/>
      <c r="I931" s="15"/>
      <c r="J931" s="15"/>
      <c r="K931" s="15"/>
      <c r="L931" s="15"/>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row>
    <row r="932" ht="15.75" customHeight="1">
      <c r="A932" s="15"/>
      <c r="B932" s="15"/>
      <c r="C932" s="15"/>
      <c r="D932" s="15"/>
      <c r="E932" s="16"/>
      <c r="F932" s="16"/>
      <c r="G932" s="15"/>
      <c r="H932" s="15"/>
      <c r="I932" s="15"/>
      <c r="J932" s="15"/>
      <c r="K932" s="15"/>
      <c r="L932" s="15"/>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row>
    <row r="933" ht="15.75" customHeight="1">
      <c r="A933" s="15"/>
      <c r="B933" s="15"/>
      <c r="C933" s="15"/>
      <c r="D933" s="15"/>
      <c r="E933" s="16"/>
      <c r="F933" s="16"/>
      <c r="G933" s="15"/>
      <c r="H933" s="15"/>
      <c r="I933" s="15"/>
      <c r="J933" s="15"/>
      <c r="K933" s="15"/>
      <c r="L933" s="15"/>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row>
    <row r="934" ht="15.75" customHeight="1">
      <c r="A934" s="15"/>
      <c r="B934" s="15"/>
      <c r="C934" s="15"/>
      <c r="D934" s="15"/>
      <c r="E934" s="16"/>
      <c r="F934" s="16"/>
      <c r="G934" s="15"/>
      <c r="H934" s="15"/>
      <c r="I934" s="15"/>
      <c r="J934" s="15"/>
      <c r="K934" s="15"/>
      <c r="L934" s="15"/>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row>
    <row r="935" ht="15.75" customHeight="1">
      <c r="A935" s="15"/>
      <c r="B935" s="15"/>
      <c r="C935" s="15"/>
      <c r="D935" s="15"/>
      <c r="E935" s="16"/>
      <c r="F935" s="16"/>
      <c r="G935" s="15"/>
      <c r="H935" s="15"/>
      <c r="I935" s="15"/>
      <c r="J935" s="15"/>
      <c r="K935" s="15"/>
      <c r="L935" s="15"/>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row>
    <row r="936" ht="15.75" customHeight="1">
      <c r="A936" s="15"/>
      <c r="B936" s="15"/>
      <c r="C936" s="15"/>
      <c r="D936" s="15"/>
      <c r="E936" s="16"/>
      <c r="F936" s="16"/>
      <c r="G936" s="15"/>
      <c r="H936" s="15"/>
      <c r="I936" s="15"/>
      <c r="J936" s="15"/>
      <c r="K936" s="15"/>
      <c r="L936" s="15"/>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row>
    <row r="937" ht="15.75" customHeight="1">
      <c r="A937" s="15"/>
      <c r="B937" s="15"/>
      <c r="C937" s="15"/>
      <c r="D937" s="15"/>
      <c r="E937" s="16"/>
      <c r="F937" s="16"/>
      <c r="G937" s="15"/>
      <c r="H937" s="15"/>
      <c r="I937" s="15"/>
      <c r="J937" s="15"/>
      <c r="K937" s="15"/>
      <c r="L937" s="15"/>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row>
    <row r="938" ht="15.75" customHeight="1">
      <c r="A938" s="15"/>
      <c r="B938" s="15"/>
      <c r="C938" s="15"/>
      <c r="D938" s="15"/>
      <c r="E938" s="16"/>
      <c r="F938" s="16"/>
      <c r="G938" s="15"/>
      <c r="H938" s="15"/>
      <c r="I938" s="15"/>
      <c r="J938" s="15"/>
      <c r="K938" s="15"/>
      <c r="L938" s="15"/>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row>
    <row r="939" ht="15.75" customHeight="1">
      <c r="A939" s="15"/>
      <c r="B939" s="15"/>
      <c r="C939" s="15"/>
      <c r="D939" s="15"/>
      <c r="E939" s="16"/>
      <c r="F939" s="16"/>
      <c r="G939" s="15"/>
      <c r="H939" s="15"/>
      <c r="I939" s="15"/>
      <c r="J939" s="15"/>
      <c r="K939" s="15"/>
      <c r="L939" s="15"/>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row>
    <row r="940" ht="15.75" customHeight="1">
      <c r="A940" s="15"/>
      <c r="B940" s="15"/>
      <c r="C940" s="15"/>
      <c r="D940" s="15"/>
      <c r="E940" s="16"/>
      <c r="F940" s="16"/>
      <c r="G940" s="15"/>
      <c r="H940" s="15"/>
      <c r="I940" s="15"/>
      <c r="J940" s="15"/>
      <c r="K940" s="15"/>
      <c r="L940" s="15"/>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row>
    <row r="941" ht="15.75" customHeight="1">
      <c r="A941" s="15"/>
      <c r="B941" s="15"/>
      <c r="C941" s="15"/>
      <c r="D941" s="15"/>
      <c r="E941" s="16"/>
      <c r="F941" s="16"/>
      <c r="G941" s="15"/>
      <c r="H941" s="15"/>
      <c r="I941" s="15"/>
      <c r="J941" s="15"/>
      <c r="K941" s="15"/>
      <c r="L941" s="15"/>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row>
    <row r="942" ht="15.75" customHeight="1">
      <c r="A942" s="15"/>
      <c r="B942" s="15"/>
      <c r="C942" s="15"/>
      <c r="D942" s="15"/>
      <c r="E942" s="16"/>
      <c r="F942" s="16"/>
      <c r="G942" s="15"/>
      <c r="H942" s="15"/>
      <c r="I942" s="15"/>
      <c r="J942" s="15"/>
      <c r="K942" s="15"/>
      <c r="L942" s="15"/>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row>
    <row r="943" ht="15.75" customHeight="1">
      <c r="A943" s="15"/>
      <c r="B943" s="15"/>
      <c r="C943" s="15"/>
      <c r="D943" s="15"/>
      <c r="E943" s="16"/>
      <c r="F943" s="16"/>
      <c r="G943" s="15"/>
      <c r="H943" s="15"/>
      <c r="I943" s="15"/>
      <c r="J943" s="15"/>
      <c r="K943" s="15"/>
      <c r="L943" s="15"/>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row>
    <row r="944" ht="15.75" customHeight="1">
      <c r="A944" s="15"/>
      <c r="B944" s="15"/>
      <c r="C944" s="15"/>
      <c r="D944" s="15"/>
      <c r="E944" s="16"/>
      <c r="F944" s="16"/>
      <c r="G944" s="15"/>
      <c r="H944" s="15"/>
      <c r="I944" s="15"/>
      <c r="J944" s="15"/>
      <c r="K944" s="15"/>
      <c r="L944" s="15"/>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row>
    <row r="945" ht="15.75" customHeight="1">
      <c r="A945" s="15"/>
      <c r="B945" s="15"/>
      <c r="C945" s="15"/>
      <c r="D945" s="15"/>
      <c r="E945" s="16"/>
      <c r="F945" s="16"/>
      <c r="G945" s="15"/>
      <c r="H945" s="15"/>
      <c r="I945" s="15"/>
      <c r="J945" s="15"/>
      <c r="K945" s="15"/>
      <c r="L945" s="15"/>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row>
    <row r="946" ht="15.75" customHeight="1">
      <c r="A946" s="15"/>
      <c r="B946" s="15"/>
      <c r="C946" s="15"/>
      <c r="D946" s="15"/>
      <c r="E946" s="16"/>
      <c r="F946" s="16"/>
      <c r="G946" s="15"/>
      <c r="H946" s="15"/>
      <c r="I946" s="15"/>
      <c r="J946" s="15"/>
      <c r="K946" s="15"/>
      <c r="L946" s="15"/>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row>
    <row r="947" ht="15.75" customHeight="1">
      <c r="A947" s="15"/>
      <c r="B947" s="15"/>
      <c r="C947" s="15"/>
      <c r="D947" s="15"/>
      <c r="E947" s="16"/>
      <c r="F947" s="16"/>
      <c r="G947" s="15"/>
      <c r="H947" s="15"/>
      <c r="I947" s="15"/>
      <c r="J947" s="15"/>
      <c r="K947" s="15"/>
      <c r="L947" s="15"/>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row>
    <row r="948" ht="15.75" customHeight="1">
      <c r="A948" s="15"/>
      <c r="B948" s="15"/>
      <c r="C948" s="15"/>
      <c r="D948" s="15"/>
      <c r="E948" s="16"/>
      <c r="F948" s="16"/>
      <c r="G948" s="15"/>
      <c r="H948" s="15"/>
      <c r="I948" s="15"/>
      <c r="J948" s="15"/>
      <c r="K948" s="15"/>
      <c r="L948" s="15"/>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row>
    <row r="949" ht="15.75" customHeight="1">
      <c r="A949" s="15"/>
      <c r="B949" s="15"/>
      <c r="C949" s="15"/>
      <c r="D949" s="15"/>
      <c r="E949" s="16"/>
      <c r="F949" s="16"/>
      <c r="G949" s="15"/>
      <c r="H949" s="15"/>
      <c r="I949" s="15"/>
      <c r="J949" s="15"/>
      <c r="K949" s="15"/>
      <c r="L949" s="15"/>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row>
    <row r="950" ht="15.75" customHeight="1">
      <c r="A950" s="15"/>
      <c r="B950" s="15"/>
      <c r="C950" s="15"/>
      <c r="D950" s="15"/>
      <c r="E950" s="16"/>
      <c r="F950" s="16"/>
      <c r="G950" s="15"/>
      <c r="H950" s="15"/>
      <c r="I950" s="15"/>
      <c r="J950" s="15"/>
      <c r="K950" s="15"/>
      <c r="L950" s="15"/>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row>
    <row r="951" ht="15.75" customHeight="1">
      <c r="A951" s="15"/>
      <c r="B951" s="15"/>
      <c r="C951" s="15"/>
      <c r="D951" s="15"/>
      <c r="E951" s="16"/>
      <c r="F951" s="16"/>
      <c r="G951" s="15"/>
      <c r="H951" s="15"/>
      <c r="I951" s="15"/>
      <c r="J951" s="15"/>
      <c r="K951" s="15"/>
      <c r="L951" s="15"/>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row>
    <row r="952" ht="15.75" customHeight="1">
      <c r="A952" s="15"/>
      <c r="B952" s="15"/>
      <c r="C952" s="15"/>
      <c r="D952" s="15"/>
      <c r="E952" s="16"/>
      <c r="F952" s="16"/>
      <c r="G952" s="15"/>
      <c r="H952" s="15"/>
      <c r="I952" s="15"/>
      <c r="J952" s="15"/>
      <c r="K952" s="15"/>
      <c r="L952" s="15"/>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row>
    <row r="953" ht="15.75" customHeight="1">
      <c r="A953" s="15"/>
      <c r="B953" s="15"/>
      <c r="C953" s="15"/>
      <c r="D953" s="15"/>
      <c r="E953" s="16"/>
      <c r="F953" s="16"/>
      <c r="G953" s="15"/>
      <c r="H953" s="15"/>
      <c r="I953" s="15"/>
      <c r="J953" s="15"/>
      <c r="K953" s="15"/>
      <c r="L953" s="15"/>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row>
    <row r="954" ht="15.75" customHeight="1">
      <c r="A954" s="15"/>
      <c r="B954" s="15"/>
      <c r="C954" s="15"/>
      <c r="D954" s="15"/>
      <c r="E954" s="16"/>
      <c r="F954" s="16"/>
      <c r="G954" s="15"/>
      <c r="H954" s="15"/>
      <c r="I954" s="15"/>
      <c r="J954" s="15"/>
      <c r="K954" s="15"/>
      <c r="L954" s="15"/>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row>
    <row r="955" ht="15.75" customHeight="1">
      <c r="A955" s="15"/>
      <c r="B955" s="15"/>
      <c r="C955" s="15"/>
      <c r="D955" s="15"/>
      <c r="E955" s="16"/>
      <c r="F955" s="16"/>
      <c r="G955" s="15"/>
      <c r="H955" s="15"/>
      <c r="I955" s="15"/>
      <c r="J955" s="15"/>
      <c r="K955" s="15"/>
      <c r="L955" s="15"/>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row>
    <row r="956" ht="15.75" customHeight="1">
      <c r="A956" s="15"/>
      <c r="B956" s="15"/>
      <c r="C956" s="15"/>
      <c r="D956" s="15"/>
      <c r="E956" s="16"/>
      <c r="F956" s="16"/>
      <c r="G956" s="15"/>
      <c r="H956" s="15"/>
      <c r="I956" s="15"/>
      <c r="J956" s="15"/>
      <c r="K956" s="15"/>
      <c r="L956" s="15"/>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row>
    <row r="957" ht="15.75" customHeight="1">
      <c r="A957" s="15"/>
      <c r="B957" s="15"/>
      <c r="C957" s="15"/>
      <c r="D957" s="15"/>
      <c r="E957" s="16"/>
      <c r="F957" s="16"/>
      <c r="G957" s="15"/>
      <c r="H957" s="15"/>
      <c r="I957" s="15"/>
      <c r="J957" s="15"/>
      <c r="K957" s="15"/>
      <c r="L957" s="15"/>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row>
    <row r="958" ht="15.75" customHeight="1">
      <c r="A958" s="15"/>
      <c r="B958" s="15"/>
      <c r="C958" s="15"/>
      <c r="D958" s="15"/>
      <c r="E958" s="16"/>
      <c r="F958" s="16"/>
      <c r="G958" s="15"/>
      <c r="H958" s="15"/>
      <c r="I958" s="15"/>
      <c r="J958" s="15"/>
      <c r="K958" s="15"/>
      <c r="L958" s="15"/>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row>
    <row r="959" ht="15.75" customHeight="1">
      <c r="A959" s="15"/>
      <c r="B959" s="15"/>
      <c r="C959" s="15"/>
      <c r="D959" s="15"/>
      <c r="E959" s="16"/>
      <c r="F959" s="16"/>
      <c r="G959" s="15"/>
      <c r="H959" s="15"/>
      <c r="I959" s="15"/>
      <c r="J959" s="15"/>
      <c r="K959" s="15"/>
      <c r="L959" s="15"/>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row>
    <row r="960" ht="15.75" customHeight="1">
      <c r="A960" s="15"/>
      <c r="B960" s="15"/>
      <c r="C960" s="15"/>
      <c r="D960" s="15"/>
      <c r="E960" s="16"/>
      <c r="F960" s="16"/>
      <c r="G960" s="15"/>
      <c r="H960" s="15"/>
      <c r="I960" s="15"/>
      <c r="J960" s="15"/>
      <c r="K960" s="15"/>
      <c r="L960" s="15"/>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row>
    <row r="961" ht="15.75" customHeight="1">
      <c r="A961" s="15"/>
      <c r="B961" s="15"/>
      <c r="C961" s="15"/>
      <c r="D961" s="15"/>
      <c r="E961" s="16"/>
      <c r="F961" s="16"/>
      <c r="G961" s="15"/>
      <c r="H961" s="15"/>
      <c r="I961" s="15"/>
      <c r="J961" s="15"/>
      <c r="K961" s="15"/>
      <c r="L961" s="15"/>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row>
    <row r="962" ht="15.75" customHeight="1">
      <c r="A962" s="15"/>
      <c r="B962" s="15"/>
      <c r="C962" s="15"/>
      <c r="D962" s="15"/>
      <c r="E962" s="16"/>
      <c r="F962" s="16"/>
      <c r="G962" s="15"/>
      <c r="H962" s="15"/>
      <c r="I962" s="15"/>
      <c r="J962" s="15"/>
      <c r="K962" s="15"/>
      <c r="L962" s="15"/>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row>
    <row r="963" ht="15.75" customHeight="1">
      <c r="A963" s="15"/>
      <c r="B963" s="15"/>
      <c r="C963" s="15"/>
      <c r="D963" s="15"/>
      <c r="E963" s="16"/>
      <c r="F963" s="16"/>
      <c r="G963" s="15"/>
      <c r="H963" s="15"/>
      <c r="I963" s="15"/>
      <c r="J963" s="15"/>
      <c r="K963" s="15"/>
      <c r="L963" s="15"/>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row>
    <row r="964" ht="15.75" customHeight="1">
      <c r="A964" s="15"/>
      <c r="B964" s="15"/>
      <c r="C964" s="15"/>
      <c r="D964" s="15"/>
      <c r="E964" s="16"/>
      <c r="F964" s="16"/>
      <c r="G964" s="15"/>
      <c r="H964" s="15"/>
      <c r="I964" s="15"/>
      <c r="J964" s="15"/>
      <c r="K964" s="15"/>
      <c r="L964" s="15"/>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row>
    <row r="965" ht="15.75" customHeight="1">
      <c r="A965" s="15"/>
      <c r="B965" s="15"/>
      <c r="C965" s="15"/>
      <c r="D965" s="15"/>
      <c r="E965" s="16"/>
      <c r="F965" s="16"/>
      <c r="G965" s="15"/>
      <c r="H965" s="15"/>
      <c r="I965" s="15"/>
      <c r="J965" s="15"/>
      <c r="K965" s="15"/>
      <c r="L965" s="15"/>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row>
    <row r="966" ht="15.75" customHeight="1">
      <c r="A966" s="15"/>
      <c r="B966" s="15"/>
      <c r="C966" s="15"/>
      <c r="D966" s="15"/>
      <c r="E966" s="16"/>
      <c r="F966" s="16"/>
      <c r="G966" s="15"/>
      <c r="H966" s="15"/>
      <c r="I966" s="15"/>
      <c r="J966" s="15"/>
      <c r="K966" s="15"/>
      <c r="L966" s="15"/>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row>
    <row r="967" ht="15.75" customHeight="1">
      <c r="A967" s="15"/>
      <c r="B967" s="15"/>
      <c r="C967" s="15"/>
      <c r="D967" s="15"/>
      <c r="E967" s="16"/>
      <c r="F967" s="16"/>
      <c r="G967" s="15"/>
      <c r="H967" s="15"/>
      <c r="I967" s="15"/>
      <c r="J967" s="15"/>
      <c r="K967" s="15"/>
      <c r="L967" s="15"/>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row>
    <row r="968" ht="15.75" customHeight="1">
      <c r="A968" s="15"/>
      <c r="B968" s="15"/>
      <c r="C968" s="15"/>
      <c r="D968" s="15"/>
      <c r="E968" s="16"/>
      <c r="F968" s="16"/>
      <c r="G968" s="15"/>
      <c r="H968" s="15"/>
      <c r="I968" s="15"/>
      <c r="J968" s="15"/>
      <c r="K968" s="15"/>
      <c r="L968" s="15"/>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row>
    <row r="969" ht="15.75" customHeight="1">
      <c r="A969" s="15"/>
      <c r="B969" s="15"/>
      <c r="C969" s="15"/>
      <c r="D969" s="15"/>
      <c r="E969" s="16"/>
      <c r="F969" s="16"/>
      <c r="G969" s="15"/>
      <c r="H969" s="15"/>
      <c r="I969" s="15"/>
      <c r="J969" s="15"/>
      <c r="K969" s="15"/>
      <c r="L969" s="15"/>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row>
    <row r="970" ht="15.75" customHeight="1">
      <c r="A970" s="15"/>
      <c r="B970" s="15"/>
      <c r="C970" s="15"/>
      <c r="D970" s="15"/>
      <c r="E970" s="16"/>
      <c r="F970" s="16"/>
      <c r="G970" s="15"/>
      <c r="H970" s="15"/>
      <c r="I970" s="15"/>
      <c r="J970" s="15"/>
      <c r="K970" s="15"/>
      <c r="L970" s="15"/>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row>
    <row r="971" ht="15.75" customHeight="1">
      <c r="A971" s="15"/>
      <c r="B971" s="15"/>
      <c r="C971" s="15"/>
      <c r="D971" s="15"/>
      <c r="E971" s="16"/>
      <c r="F971" s="16"/>
      <c r="G971" s="15"/>
      <c r="H971" s="15"/>
      <c r="I971" s="15"/>
      <c r="J971" s="15"/>
      <c r="K971" s="15"/>
      <c r="L971" s="15"/>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row>
    <row r="972" ht="15.75" customHeight="1">
      <c r="A972" s="15"/>
      <c r="B972" s="15"/>
      <c r="C972" s="15"/>
      <c r="D972" s="15"/>
      <c r="E972" s="16"/>
      <c r="F972" s="16"/>
      <c r="G972" s="15"/>
      <c r="H972" s="15"/>
      <c r="I972" s="15"/>
      <c r="J972" s="15"/>
      <c r="K972" s="15"/>
      <c r="L972" s="15"/>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row>
    <row r="973" ht="15.75" customHeight="1">
      <c r="A973" s="15"/>
      <c r="B973" s="15"/>
      <c r="C973" s="15"/>
      <c r="D973" s="15"/>
      <c r="E973" s="16"/>
      <c r="F973" s="16"/>
      <c r="G973" s="15"/>
      <c r="H973" s="15"/>
      <c r="I973" s="15"/>
      <c r="J973" s="15"/>
      <c r="K973" s="15"/>
      <c r="L973" s="15"/>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row>
    <row r="974" ht="15.75" customHeight="1">
      <c r="A974" s="15"/>
      <c r="B974" s="15"/>
      <c r="C974" s="15"/>
      <c r="D974" s="15"/>
      <c r="E974" s="16"/>
      <c r="F974" s="16"/>
      <c r="G974" s="15"/>
      <c r="H974" s="15"/>
      <c r="I974" s="15"/>
      <c r="J974" s="15"/>
      <c r="K974" s="15"/>
      <c r="L974" s="15"/>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row>
    <row r="975" ht="15.75" customHeight="1">
      <c r="A975" s="15"/>
      <c r="B975" s="15"/>
      <c r="C975" s="15"/>
      <c r="D975" s="15"/>
      <c r="E975" s="16"/>
      <c r="F975" s="16"/>
      <c r="G975" s="15"/>
      <c r="H975" s="15"/>
      <c r="I975" s="15"/>
      <c r="J975" s="15"/>
      <c r="K975" s="15"/>
      <c r="L975" s="15"/>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row>
    <row r="976" ht="15.75" customHeight="1">
      <c r="A976" s="15"/>
      <c r="B976" s="15"/>
      <c r="C976" s="15"/>
      <c r="D976" s="15"/>
      <c r="E976" s="16"/>
      <c r="F976" s="16"/>
      <c r="G976" s="15"/>
      <c r="H976" s="15"/>
      <c r="I976" s="15"/>
      <c r="J976" s="15"/>
      <c r="K976" s="15"/>
      <c r="L976" s="15"/>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row>
    <row r="977" ht="15.75" customHeight="1">
      <c r="A977" s="15"/>
      <c r="B977" s="15"/>
      <c r="C977" s="15"/>
      <c r="D977" s="15"/>
      <c r="E977" s="16"/>
      <c r="F977" s="16"/>
      <c r="G977" s="15"/>
      <c r="H977" s="15"/>
      <c r="I977" s="15"/>
      <c r="J977" s="15"/>
      <c r="K977" s="15"/>
      <c r="L977" s="15"/>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row>
    <row r="978" ht="15.75" customHeight="1">
      <c r="A978" s="15"/>
      <c r="B978" s="15"/>
      <c r="C978" s="15"/>
      <c r="D978" s="15"/>
      <c r="E978" s="16"/>
      <c r="F978" s="16"/>
      <c r="G978" s="15"/>
      <c r="H978" s="15"/>
      <c r="I978" s="15"/>
      <c r="J978" s="15"/>
      <c r="K978" s="15"/>
      <c r="L978" s="15"/>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row>
    <row r="979" ht="15.75" customHeight="1">
      <c r="A979" s="15"/>
      <c r="B979" s="15"/>
      <c r="C979" s="15"/>
      <c r="D979" s="15"/>
      <c r="E979" s="16"/>
      <c r="F979" s="16"/>
      <c r="G979" s="15"/>
      <c r="H979" s="15"/>
      <c r="I979" s="15"/>
      <c r="J979" s="15"/>
      <c r="K979" s="15"/>
      <c r="L979" s="15"/>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row>
    <row r="980" ht="15.75" customHeight="1">
      <c r="A980" s="15"/>
      <c r="B980" s="15"/>
      <c r="C980" s="15"/>
      <c r="D980" s="15"/>
      <c r="E980" s="16"/>
      <c r="F980" s="16"/>
      <c r="G980" s="15"/>
      <c r="H980" s="15"/>
      <c r="I980" s="15"/>
      <c r="J980" s="15"/>
      <c r="K980" s="15"/>
      <c r="L980" s="15"/>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row>
    <row r="981" ht="15.75" customHeight="1">
      <c r="A981" s="15"/>
      <c r="B981" s="15"/>
      <c r="C981" s="15"/>
      <c r="D981" s="15"/>
      <c r="E981" s="16"/>
      <c r="F981" s="16"/>
      <c r="G981" s="15"/>
      <c r="H981" s="15"/>
      <c r="I981" s="15"/>
      <c r="J981" s="15"/>
      <c r="K981" s="15"/>
      <c r="L981" s="15"/>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row>
    <row r="982" ht="15.75" customHeight="1">
      <c r="A982" s="15"/>
      <c r="B982" s="15"/>
      <c r="C982" s="15"/>
      <c r="D982" s="15"/>
      <c r="E982" s="16"/>
      <c r="F982" s="16"/>
      <c r="G982" s="15"/>
      <c r="H982" s="15"/>
      <c r="I982" s="15"/>
      <c r="J982" s="15"/>
      <c r="K982" s="15"/>
      <c r="L982" s="15"/>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row>
    <row r="983" ht="15.75" customHeight="1">
      <c r="A983" s="15"/>
      <c r="B983" s="15"/>
      <c r="C983" s="15"/>
      <c r="D983" s="15"/>
      <c r="E983" s="16"/>
      <c r="F983" s="16"/>
      <c r="G983" s="15"/>
      <c r="H983" s="15"/>
      <c r="I983" s="15"/>
      <c r="J983" s="15"/>
      <c r="K983" s="15"/>
      <c r="L983" s="15"/>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row>
    <row r="984" ht="15.75" customHeight="1">
      <c r="A984" s="15"/>
      <c r="B984" s="15"/>
      <c r="C984" s="15"/>
      <c r="D984" s="15"/>
      <c r="E984" s="16"/>
      <c r="F984" s="16"/>
      <c r="G984" s="15"/>
      <c r="H984" s="15"/>
      <c r="I984" s="15"/>
      <c r="J984" s="15"/>
      <c r="K984" s="15"/>
      <c r="L984" s="15"/>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row>
    <row r="985" ht="15.75" customHeight="1">
      <c r="A985" s="15"/>
      <c r="B985" s="15"/>
      <c r="C985" s="15"/>
      <c r="D985" s="15"/>
      <c r="E985" s="16"/>
      <c r="F985" s="16"/>
      <c r="G985" s="15"/>
      <c r="H985" s="15"/>
      <c r="I985" s="15"/>
      <c r="J985" s="15"/>
      <c r="K985" s="15"/>
      <c r="L985" s="15"/>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row>
    <row r="986" ht="15.75" customHeight="1">
      <c r="A986" s="15"/>
      <c r="B986" s="15"/>
      <c r="C986" s="15"/>
      <c r="D986" s="15"/>
      <c r="E986" s="16"/>
      <c r="F986" s="16"/>
      <c r="G986" s="15"/>
      <c r="H986" s="15"/>
      <c r="I986" s="15"/>
      <c r="J986" s="15"/>
      <c r="K986" s="15"/>
      <c r="L986" s="15"/>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row>
    <row r="987" ht="15.75" customHeight="1">
      <c r="A987" s="15"/>
      <c r="B987" s="15"/>
      <c r="C987" s="15"/>
      <c r="D987" s="15"/>
      <c r="E987" s="16"/>
      <c r="F987" s="16"/>
      <c r="G987" s="15"/>
      <c r="H987" s="15"/>
      <c r="I987" s="15"/>
      <c r="J987" s="15"/>
      <c r="K987" s="15"/>
      <c r="L987" s="15"/>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row>
    <row r="988" ht="15.75" customHeight="1">
      <c r="A988" s="15"/>
      <c r="B988" s="15"/>
      <c r="C988" s="15"/>
      <c r="D988" s="15"/>
      <c r="E988" s="16"/>
      <c r="F988" s="16"/>
      <c r="G988" s="15"/>
      <c r="H988" s="15"/>
      <c r="I988" s="15"/>
      <c r="J988" s="15"/>
      <c r="K988" s="15"/>
      <c r="L988" s="15"/>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row>
    <row r="989" ht="15.75" customHeight="1">
      <c r="A989" s="15"/>
      <c r="B989" s="15"/>
      <c r="C989" s="15"/>
      <c r="D989" s="15"/>
      <c r="E989" s="16"/>
      <c r="F989" s="16"/>
      <c r="G989" s="15"/>
      <c r="H989" s="15"/>
      <c r="I989" s="15"/>
      <c r="J989" s="15"/>
      <c r="K989" s="15"/>
      <c r="L989" s="15"/>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row>
    <row r="990" ht="15.75" customHeight="1">
      <c r="A990" s="15"/>
      <c r="B990" s="15"/>
      <c r="C990" s="15"/>
      <c r="D990" s="15"/>
      <c r="E990" s="16"/>
      <c r="F990" s="16"/>
      <c r="G990" s="15"/>
      <c r="H990" s="15"/>
      <c r="I990" s="15"/>
      <c r="J990" s="15"/>
      <c r="K990" s="15"/>
      <c r="L990" s="15"/>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row>
    <row r="991" ht="15.75" customHeight="1">
      <c r="A991" s="15"/>
      <c r="B991" s="15"/>
      <c r="C991" s="15"/>
      <c r="D991" s="15"/>
      <c r="E991" s="16"/>
      <c r="F991" s="16"/>
      <c r="G991" s="15"/>
      <c r="H991" s="15"/>
      <c r="I991" s="15"/>
      <c r="J991" s="15"/>
      <c r="K991" s="15"/>
      <c r="L991" s="15"/>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row>
    <row r="992" ht="15.75" customHeight="1">
      <c r="A992" s="15"/>
      <c r="B992" s="15"/>
      <c r="C992" s="15"/>
      <c r="D992" s="15"/>
      <c r="E992" s="16"/>
      <c r="F992" s="16"/>
      <c r="G992" s="15"/>
      <c r="H992" s="15"/>
      <c r="I992" s="15"/>
      <c r="J992" s="15"/>
      <c r="K992" s="15"/>
      <c r="L992" s="15"/>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row>
    <row r="993" ht="15.75" customHeight="1">
      <c r="A993" s="15"/>
      <c r="B993" s="15"/>
      <c r="C993" s="15"/>
      <c r="D993" s="15"/>
      <c r="E993" s="16"/>
      <c r="F993" s="16"/>
      <c r="G993" s="15"/>
      <c r="H993" s="15"/>
      <c r="I993" s="15"/>
      <c r="J993" s="15"/>
      <c r="K993" s="15"/>
      <c r="L993" s="15"/>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row>
    <row r="994" ht="15.75" customHeight="1">
      <c r="A994" s="15"/>
      <c r="B994" s="15"/>
      <c r="C994" s="15"/>
      <c r="D994" s="15"/>
      <c r="E994" s="16"/>
      <c r="F994" s="16"/>
      <c r="G994" s="15"/>
      <c r="H994" s="15"/>
      <c r="I994" s="15"/>
      <c r="J994" s="15"/>
      <c r="K994" s="15"/>
      <c r="L994" s="15"/>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row>
    <row r="995" ht="15.75" customHeight="1">
      <c r="A995" s="15"/>
      <c r="B995" s="15"/>
      <c r="C995" s="15"/>
      <c r="D995" s="15"/>
      <c r="E995" s="16"/>
      <c r="F995" s="16"/>
      <c r="G995" s="15"/>
      <c r="H995" s="15"/>
      <c r="I995" s="15"/>
      <c r="J995" s="15"/>
      <c r="K995" s="15"/>
      <c r="L995" s="15"/>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row>
    <row r="996" ht="15.75" customHeight="1">
      <c r="A996" s="15"/>
      <c r="B996" s="15"/>
      <c r="C996" s="15"/>
      <c r="D996" s="15"/>
      <c r="E996" s="16"/>
      <c r="F996" s="16"/>
      <c r="G996" s="15"/>
      <c r="H996" s="15"/>
      <c r="I996" s="15"/>
      <c r="J996" s="15"/>
      <c r="K996" s="15"/>
      <c r="L996" s="15"/>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row>
    <row r="997" ht="15.75" customHeight="1">
      <c r="A997" s="15"/>
      <c r="B997" s="15"/>
      <c r="C997" s="15"/>
      <c r="D997" s="15"/>
      <c r="E997" s="16"/>
      <c r="F997" s="16"/>
      <c r="G997" s="15"/>
      <c r="H997" s="15"/>
      <c r="I997" s="15"/>
      <c r="J997" s="15"/>
      <c r="K997" s="15"/>
      <c r="L997" s="15"/>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row>
    <row r="998" ht="15.75" customHeight="1">
      <c r="A998" s="15"/>
      <c r="B998" s="15"/>
      <c r="C998" s="15"/>
      <c r="D998" s="15"/>
      <c r="E998" s="16"/>
      <c r="F998" s="16"/>
      <c r="G998" s="15"/>
      <c r="H998" s="15"/>
      <c r="I998" s="15"/>
      <c r="J998" s="15"/>
      <c r="K998" s="15"/>
      <c r="L998" s="15"/>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row>
    <row r="999" ht="15.75" customHeight="1">
      <c r="A999" s="15"/>
      <c r="B999" s="15"/>
      <c r="C999" s="15"/>
      <c r="D999" s="15"/>
      <c r="E999" s="16"/>
      <c r="F999" s="16"/>
      <c r="G999" s="15"/>
      <c r="H999" s="15"/>
      <c r="I999" s="15"/>
      <c r="J999" s="15"/>
      <c r="K999" s="15"/>
      <c r="L999" s="15"/>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row>
    <row r="1000" ht="15.75" customHeight="1">
      <c r="A1000" s="15"/>
      <c r="B1000" s="15"/>
      <c r="C1000" s="15"/>
      <c r="D1000" s="15"/>
      <c r="E1000" s="16"/>
      <c r="F1000" s="16"/>
      <c r="G1000" s="15"/>
      <c r="H1000" s="15"/>
      <c r="I1000" s="15"/>
      <c r="J1000" s="15"/>
      <c r="K1000" s="15"/>
      <c r="L1000" s="15"/>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row>
  </sheetData>
  <mergeCells count="76">
    <mergeCell ref="M11:AZ11"/>
    <mergeCell ref="M12:V12"/>
    <mergeCell ref="W12:AD12"/>
    <mergeCell ref="AG12:AN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Q33:AW33"/>
    <mergeCell ref="BC33:BE33"/>
    <mergeCell ref="A33:L33"/>
    <mergeCell ref="G43:I43"/>
    <mergeCell ref="M33:S33"/>
    <mergeCell ref="U33:V33"/>
    <mergeCell ref="W33:AC33"/>
    <mergeCell ref="AE33:AF33"/>
    <mergeCell ref="AG33:AM33"/>
    <mergeCell ref="AO33:AP33"/>
    <mergeCell ref="A41:BQ41"/>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Q32">
    <cfRule type="cellIs" dxfId="0" priority="1" operator="between">
      <formula>0.7</formula>
      <formula>1</formula>
    </cfRule>
  </conditionalFormatting>
  <conditionalFormatting sqref="BF15:BQ32">
    <cfRule type="cellIs" dxfId="1" priority="2" operator="between">
      <formula>0.51</formula>
      <formula>0.69</formula>
    </cfRule>
  </conditionalFormatting>
  <conditionalFormatting sqref="BF15:BQ32">
    <cfRule type="cellIs" dxfId="2" priority="3" operator="between">
      <formula>0</formula>
      <formula>0.5</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16.43"/>
    <col customWidth="1" min="3" max="3" width="21.14"/>
    <col customWidth="1" min="4" max="4" width="14.57"/>
    <col customWidth="1" min="5" max="5" width="12.29"/>
    <col customWidth="1" min="6" max="6" width="28.86"/>
    <col customWidth="1" min="7" max="7" width="30.0"/>
    <col customWidth="1" min="8" max="8" width="15.86"/>
    <col customWidth="1" min="9" max="9" width="27.0"/>
    <col customWidth="1" min="10" max="10" width="15.14"/>
    <col customWidth="1" min="11" max="11" width="15.57"/>
    <col customWidth="1" min="12" max="12" width="10.71"/>
    <col customWidth="1" min="13" max="13" width="28.0"/>
    <col customWidth="1" min="14" max="14" width="20.0"/>
    <col customWidth="1" min="15" max="15" width="22.14"/>
    <col customWidth="1" min="16" max="16" width="15.71"/>
    <col customWidth="1" min="17" max="17" width="17.14"/>
    <col customWidth="1" min="18" max="18" width="18.43"/>
    <col customWidth="1" min="19" max="19" width="26.86"/>
    <col customWidth="1" min="20" max="20" width="21.71"/>
    <col customWidth="1" min="21" max="21" width="24.0"/>
    <col customWidth="1" min="22" max="22" width="10.71"/>
    <col customWidth="1" min="23" max="23" width="13.43"/>
    <col customWidth="1" min="24" max="24" width="26.71"/>
    <col customWidth="1" min="25" max="26" width="10.71"/>
  </cols>
  <sheetData>
    <row r="1" ht="14.25" customHeight="1">
      <c r="A1" s="381" t="s">
        <v>30</v>
      </c>
      <c r="B1" s="6"/>
      <c r="C1" s="6"/>
      <c r="D1" s="6"/>
      <c r="E1" s="6"/>
      <c r="F1" s="7"/>
      <c r="G1" s="381" t="s">
        <v>822</v>
      </c>
      <c r="H1" s="6"/>
      <c r="I1" s="6"/>
      <c r="J1" s="6"/>
      <c r="K1" s="6"/>
      <c r="L1" s="7"/>
      <c r="M1" s="381" t="s">
        <v>32</v>
      </c>
      <c r="N1" s="6"/>
      <c r="O1" s="6"/>
      <c r="P1" s="6"/>
      <c r="Q1" s="6"/>
      <c r="R1" s="7"/>
      <c r="S1" s="381" t="s">
        <v>33</v>
      </c>
      <c r="T1" s="6"/>
      <c r="U1" s="6"/>
      <c r="V1" s="6"/>
      <c r="W1" s="6"/>
      <c r="X1" s="7"/>
    </row>
    <row r="2" ht="14.25" customHeight="1">
      <c r="A2" s="382" t="s">
        <v>823</v>
      </c>
      <c r="B2" s="383" t="s">
        <v>824</v>
      </c>
      <c r="C2" s="383" t="s">
        <v>825</v>
      </c>
      <c r="D2" s="384" t="s">
        <v>826</v>
      </c>
      <c r="E2" s="122"/>
      <c r="F2" s="123"/>
      <c r="G2" s="382" t="s">
        <v>823</v>
      </c>
      <c r="H2" s="383" t="s">
        <v>824</v>
      </c>
      <c r="I2" s="383" t="s">
        <v>825</v>
      </c>
      <c r="J2" s="384" t="s">
        <v>826</v>
      </c>
      <c r="K2" s="122"/>
      <c r="L2" s="123"/>
      <c r="M2" s="382" t="s">
        <v>823</v>
      </c>
      <c r="N2" s="383" t="s">
        <v>824</v>
      </c>
      <c r="O2" s="383" t="s">
        <v>825</v>
      </c>
      <c r="P2" s="385" t="s">
        <v>826</v>
      </c>
      <c r="Q2" s="122"/>
      <c r="R2" s="123"/>
      <c r="S2" s="382" t="s">
        <v>823</v>
      </c>
      <c r="T2" s="383" t="s">
        <v>824</v>
      </c>
      <c r="U2" s="383" t="s">
        <v>825</v>
      </c>
      <c r="V2" s="385" t="s">
        <v>826</v>
      </c>
      <c r="W2" s="122"/>
      <c r="X2" s="123"/>
    </row>
    <row r="3" ht="23.25" customHeight="1">
      <c r="A3" s="386" t="s">
        <v>827</v>
      </c>
      <c r="B3" s="387">
        <f>'1. Direccionamiento Estrategico'!BF23</f>
        <v>0.25</v>
      </c>
      <c r="C3" s="387">
        <f>'1. Direccionamiento Estrategico'!BO23</f>
        <v>0.208665735</v>
      </c>
      <c r="D3" s="346"/>
      <c r="E3" s="346"/>
      <c r="F3" s="346"/>
      <c r="G3" s="386" t="s">
        <v>827</v>
      </c>
      <c r="H3" s="388"/>
      <c r="I3" s="388"/>
      <c r="J3" s="346"/>
      <c r="K3" s="346"/>
      <c r="L3" s="346"/>
      <c r="M3" s="386" t="s">
        <v>827</v>
      </c>
      <c r="N3" s="388"/>
      <c r="O3" s="388"/>
      <c r="P3" s="346"/>
      <c r="Q3" s="346"/>
      <c r="R3" s="346"/>
      <c r="S3" s="386" t="s">
        <v>827</v>
      </c>
      <c r="T3" s="388"/>
      <c r="U3" s="388"/>
      <c r="V3" s="346"/>
      <c r="W3" s="346"/>
      <c r="X3" s="346"/>
    </row>
    <row r="4" ht="23.25" customHeight="1">
      <c r="A4" s="386" t="s">
        <v>828</v>
      </c>
      <c r="B4" s="387"/>
      <c r="C4" s="387"/>
      <c r="D4" s="346"/>
      <c r="E4" s="346"/>
      <c r="F4" s="346"/>
      <c r="G4" s="386" t="s">
        <v>828</v>
      </c>
      <c r="H4" s="388"/>
      <c r="I4" s="388"/>
      <c r="J4" s="346"/>
      <c r="K4" s="346"/>
      <c r="L4" s="346"/>
      <c r="M4" s="386" t="s">
        <v>828</v>
      </c>
      <c r="N4" s="388"/>
      <c r="O4" s="388"/>
      <c r="P4" s="346"/>
      <c r="Q4" s="346"/>
      <c r="R4" s="346"/>
      <c r="S4" s="386" t="s">
        <v>828</v>
      </c>
      <c r="T4" s="388"/>
      <c r="U4" s="388"/>
      <c r="V4" s="346"/>
      <c r="W4" s="346"/>
      <c r="X4" s="346"/>
    </row>
    <row r="5" ht="23.25" customHeight="1">
      <c r="A5" s="386" t="s">
        <v>829</v>
      </c>
      <c r="B5" s="387"/>
      <c r="C5" s="387"/>
      <c r="D5" s="346"/>
      <c r="E5" s="346"/>
      <c r="F5" s="346"/>
      <c r="G5" s="386" t="s">
        <v>829</v>
      </c>
      <c r="H5" s="388"/>
      <c r="I5" s="388"/>
      <c r="J5" s="346"/>
      <c r="K5" s="346"/>
      <c r="L5" s="346"/>
      <c r="M5" s="386" t="s">
        <v>829</v>
      </c>
      <c r="N5" s="388"/>
      <c r="O5" s="388"/>
      <c r="P5" s="346"/>
      <c r="Q5" s="346"/>
      <c r="R5" s="346"/>
      <c r="S5" s="386" t="s">
        <v>829</v>
      </c>
      <c r="T5" s="388"/>
      <c r="U5" s="388"/>
      <c r="V5" s="346"/>
      <c r="W5" s="346"/>
      <c r="X5" s="346"/>
    </row>
    <row r="6" ht="23.25" customHeight="1">
      <c r="A6" s="386" t="s">
        <v>830</v>
      </c>
      <c r="B6" s="387"/>
      <c r="C6" s="387"/>
      <c r="D6" s="346"/>
      <c r="E6" s="346"/>
      <c r="F6" s="346"/>
      <c r="G6" s="386" t="s">
        <v>830</v>
      </c>
      <c r="H6" s="388"/>
      <c r="I6" s="388"/>
      <c r="J6" s="346"/>
      <c r="K6" s="346"/>
      <c r="L6" s="346"/>
      <c r="M6" s="386" t="s">
        <v>830</v>
      </c>
      <c r="N6" s="388"/>
      <c r="O6" s="388"/>
      <c r="P6" s="346"/>
      <c r="Q6" s="346"/>
      <c r="R6" s="346"/>
      <c r="S6" s="386" t="s">
        <v>830</v>
      </c>
      <c r="T6" s="388"/>
      <c r="U6" s="388"/>
      <c r="V6" s="346"/>
      <c r="W6" s="346"/>
      <c r="X6" s="346"/>
    </row>
    <row r="7" ht="23.25" customHeight="1">
      <c r="A7" s="386" t="s">
        <v>831</v>
      </c>
      <c r="B7" s="387"/>
      <c r="C7" s="387"/>
      <c r="D7" s="346"/>
      <c r="E7" s="346"/>
      <c r="F7" s="346"/>
      <c r="G7" s="386" t="s">
        <v>831</v>
      </c>
      <c r="H7" s="388"/>
      <c r="I7" s="388"/>
      <c r="J7" s="346"/>
      <c r="K7" s="346"/>
      <c r="L7" s="346"/>
      <c r="M7" s="386" t="s">
        <v>831</v>
      </c>
      <c r="N7" s="388"/>
      <c r="O7" s="388"/>
      <c r="P7" s="346"/>
      <c r="Q7" s="346"/>
      <c r="R7" s="346"/>
      <c r="S7" s="386" t="s">
        <v>831</v>
      </c>
      <c r="T7" s="388"/>
      <c r="U7" s="388"/>
      <c r="V7" s="346"/>
      <c r="W7" s="346"/>
      <c r="X7" s="346"/>
    </row>
    <row r="8" ht="23.25" customHeight="1">
      <c r="A8" s="386" t="s">
        <v>832</v>
      </c>
      <c r="B8" s="387"/>
      <c r="C8" s="387"/>
      <c r="D8" s="346"/>
      <c r="E8" s="346"/>
      <c r="F8" s="346"/>
      <c r="G8" s="386" t="s">
        <v>832</v>
      </c>
      <c r="H8" s="388"/>
      <c r="I8" s="388"/>
      <c r="J8" s="346"/>
      <c r="K8" s="346"/>
      <c r="L8" s="346"/>
      <c r="M8" s="386" t="s">
        <v>832</v>
      </c>
      <c r="N8" s="388"/>
      <c r="O8" s="388"/>
      <c r="P8" s="346"/>
      <c r="Q8" s="346"/>
      <c r="R8" s="346"/>
      <c r="S8" s="386" t="s">
        <v>832</v>
      </c>
      <c r="T8" s="388"/>
      <c r="U8" s="388"/>
      <c r="V8" s="346"/>
      <c r="W8" s="346"/>
      <c r="X8" s="346"/>
    </row>
    <row r="9" ht="23.25" customHeight="1">
      <c r="A9" s="386" t="s">
        <v>833</v>
      </c>
      <c r="B9" s="387"/>
      <c r="C9" s="387"/>
      <c r="D9" s="346"/>
      <c r="E9" s="346"/>
      <c r="F9" s="346"/>
      <c r="G9" s="386" t="s">
        <v>833</v>
      </c>
      <c r="H9" s="388"/>
      <c r="I9" s="388"/>
      <c r="J9" s="346"/>
      <c r="K9" s="346"/>
      <c r="L9" s="346"/>
      <c r="M9" s="386" t="s">
        <v>833</v>
      </c>
      <c r="N9" s="388"/>
      <c r="O9" s="388"/>
      <c r="P9" s="346"/>
      <c r="Q9" s="346"/>
      <c r="R9" s="346"/>
      <c r="S9" s="386" t="s">
        <v>833</v>
      </c>
      <c r="T9" s="388"/>
      <c r="U9" s="388"/>
      <c r="V9" s="346"/>
      <c r="W9" s="346"/>
      <c r="X9" s="346"/>
    </row>
    <row r="10" ht="23.25" customHeight="1">
      <c r="A10" s="386" t="s">
        <v>598</v>
      </c>
      <c r="B10" s="387"/>
      <c r="C10" s="387"/>
      <c r="D10" s="346"/>
      <c r="E10" s="346"/>
      <c r="F10" s="346"/>
      <c r="G10" s="386" t="s">
        <v>598</v>
      </c>
      <c r="H10" s="388"/>
      <c r="I10" s="388"/>
      <c r="J10" s="346"/>
      <c r="K10" s="346"/>
      <c r="L10" s="346"/>
      <c r="M10" s="386" t="s">
        <v>598</v>
      </c>
      <c r="N10" s="388"/>
      <c r="O10" s="388"/>
      <c r="P10" s="346"/>
      <c r="Q10" s="346"/>
      <c r="R10" s="346"/>
      <c r="S10" s="386" t="s">
        <v>598</v>
      </c>
      <c r="T10" s="388"/>
      <c r="U10" s="388"/>
      <c r="V10" s="346"/>
      <c r="W10" s="346"/>
      <c r="X10" s="346"/>
    </row>
    <row r="11" ht="23.25" customHeight="1">
      <c r="A11" s="386" t="s">
        <v>834</v>
      </c>
      <c r="B11" s="387"/>
      <c r="C11" s="387"/>
      <c r="D11" s="346"/>
      <c r="E11" s="346"/>
      <c r="F11" s="346"/>
      <c r="G11" s="386" t="s">
        <v>834</v>
      </c>
      <c r="H11" s="388"/>
      <c r="I11" s="388"/>
      <c r="J11" s="346"/>
      <c r="K11" s="346"/>
      <c r="L11" s="346"/>
      <c r="M11" s="386" t="s">
        <v>834</v>
      </c>
      <c r="N11" s="388"/>
      <c r="O11" s="388"/>
      <c r="P11" s="346"/>
      <c r="Q11" s="346"/>
      <c r="R11" s="346"/>
      <c r="S11" s="386" t="s">
        <v>834</v>
      </c>
      <c r="T11" s="388"/>
      <c r="U11" s="388"/>
      <c r="V11" s="346"/>
      <c r="W11" s="346"/>
      <c r="X11" s="346"/>
    </row>
    <row r="12" ht="23.25" customHeight="1">
      <c r="A12" s="386" t="s">
        <v>835</v>
      </c>
      <c r="B12" s="387"/>
      <c r="C12" s="387"/>
      <c r="D12" s="346"/>
      <c r="E12" s="346"/>
      <c r="F12" s="346"/>
      <c r="G12" s="386" t="s">
        <v>835</v>
      </c>
      <c r="H12" s="388"/>
      <c r="I12" s="388"/>
      <c r="J12" s="346"/>
      <c r="K12" s="346"/>
      <c r="L12" s="346"/>
      <c r="M12" s="386" t="s">
        <v>835</v>
      </c>
      <c r="N12" s="388"/>
      <c r="O12" s="388"/>
      <c r="P12" s="346"/>
      <c r="Q12" s="346"/>
      <c r="R12" s="346"/>
      <c r="S12" s="386" t="s">
        <v>835</v>
      </c>
      <c r="T12" s="388"/>
      <c r="U12" s="388"/>
      <c r="V12" s="346"/>
      <c r="W12" s="346"/>
      <c r="X12" s="346"/>
    </row>
    <row r="13" ht="23.25" customHeight="1">
      <c r="A13" s="386" t="s">
        <v>634</v>
      </c>
      <c r="B13" s="387"/>
      <c r="C13" s="387"/>
      <c r="D13" s="346"/>
      <c r="E13" s="346"/>
      <c r="F13" s="346"/>
      <c r="G13" s="386" t="s">
        <v>634</v>
      </c>
      <c r="H13" s="388"/>
      <c r="I13" s="388"/>
      <c r="J13" s="346"/>
      <c r="K13" s="346"/>
      <c r="L13" s="346"/>
      <c r="M13" s="386" t="s">
        <v>634</v>
      </c>
      <c r="N13" s="388"/>
      <c r="O13" s="388"/>
      <c r="P13" s="346"/>
      <c r="Q13" s="346"/>
      <c r="R13" s="346"/>
      <c r="S13" s="386" t="s">
        <v>634</v>
      </c>
      <c r="T13" s="388"/>
      <c r="U13" s="388"/>
      <c r="V13" s="346"/>
      <c r="W13" s="346"/>
      <c r="X13" s="346"/>
    </row>
    <row r="14" ht="23.25" customHeight="1">
      <c r="A14" s="386" t="s">
        <v>836</v>
      </c>
      <c r="B14" s="387"/>
      <c r="C14" s="387"/>
      <c r="D14" s="346"/>
      <c r="E14" s="346"/>
      <c r="F14" s="346"/>
      <c r="G14" s="386" t="s">
        <v>836</v>
      </c>
      <c r="H14" s="388"/>
      <c r="I14" s="388"/>
      <c r="J14" s="346"/>
      <c r="K14" s="346"/>
      <c r="L14" s="346"/>
      <c r="M14" s="386" t="s">
        <v>836</v>
      </c>
      <c r="N14" s="388"/>
      <c r="O14" s="388"/>
      <c r="P14" s="346"/>
      <c r="Q14" s="346"/>
      <c r="R14" s="346"/>
      <c r="S14" s="386" t="s">
        <v>836</v>
      </c>
      <c r="T14" s="388"/>
      <c r="U14" s="388"/>
      <c r="V14" s="346"/>
      <c r="W14" s="346"/>
      <c r="X14" s="346"/>
    </row>
    <row r="15" ht="23.25" customHeight="1">
      <c r="A15" s="386" t="s">
        <v>837</v>
      </c>
      <c r="B15" s="387"/>
      <c r="C15" s="387"/>
      <c r="D15" s="346"/>
      <c r="E15" s="346"/>
      <c r="F15" s="346"/>
      <c r="G15" s="386" t="s">
        <v>837</v>
      </c>
      <c r="H15" s="388"/>
      <c r="I15" s="388"/>
      <c r="J15" s="346"/>
      <c r="K15" s="346"/>
      <c r="L15" s="346"/>
      <c r="M15" s="386" t="s">
        <v>837</v>
      </c>
      <c r="N15" s="388"/>
      <c r="O15" s="388"/>
      <c r="P15" s="346"/>
      <c r="Q15" s="346"/>
      <c r="R15" s="346"/>
      <c r="S15" s="386" t="s">
        <v>837</v>
      </c>
      <c r="T15" s="388"/>
      <c r="U15" s="388"/>
      <c r="V15" s="346"/>
      <c r="W15" s="346"/>
      <c r="X15" s="346"/>
    </row>
    <row r="16" ht="23.25" customHeight="1">
      <c r="A16" s="386" t="s">
        <v>838</v>
      </c>
      <c r="B16" s="387"/>
      <c r="C16" s="387"/>
      <c r="D16" s="346"/>
      <c r="E16" s="346"/>
      <c r="F16" s="346"/>
      <c r="G16" s="386" t="s">
        <v>838</v>
      </c>
      <c r="H16" s="388"/>
      <c r="I16" s="388"/>
      <c r="J16" s="346"/>
      <c r="K16" s="346"/>
      <c r="L16" s="346"/>
      <c r="M16" s="386" t="s">
        <v>838</v>
      </c>
      <c r="N16" s="388"/>
      <c r="O16" s="388"/>
      <c r="P16" s="346"/>
      <c r="Q16" s="346"/>
      <c r="R16" s="346"/>
      <c r="S16" s="386" t="s">
        <v>838</v>
      </c>
      <c r="T16" s="388"/>
      <c r="U16" s="388"/>
      <c r="V16" s="346"/>
      <c r="W16" s="346"/>
      <c r="X16" s="346"/>
    </row>
    <row r="17" ht="23.25" customHeight="1">
      <c r="A17" s="386" t="s">
        <v>839</v>
      </c>
      <c r="B17" s="387"/>
      <c r="C17" s="387"/>
      <c r="D17" s="346"/>
      <c r="E17" s="346"/>
      <c r="F17" s="346"/>
      <c r="G17" s="386" t="s">
        <v>839</v>
      </c>
      <c r="H17" s="388"/>
      <c r="I17" s="388"/>
      <c r="J17" s="346"/>
      <c r="K17" s="346"/>
      <c r="L17" s="346"/>
      <c r="M17" s="386" t="s">
        <v>839</v>
      </c>
      <c r="N17" s="388"/>
      <c r="O17" s="388"/>
      <c r="P17" s="346"/>
      <c r="Q17" s="346"/>
      <c r="R17" s="346"/>
      <c r="S17" s="386" t="s">
        <v>839</v>
      </c>
      <c r="T17" s="388"/>
      <c r="U17" s="388"/>
      <c r="V17" s="346"/>
      <c r="W17" s="346"/>
      <c r="X17" s="346"/>
    </row>
    <row r="18" ht="23.25" customHeight="1">
      <c r="A18" s="386" t="s">
        <v>840</v>
      </c>
      <c r="B18" s="387"/>
      <c r="C18" s="387"/>
      <c r="D18" s="346"/>
      <c r="E18" s="346"/>
      <c r="F18" s="346"/>
      <c r="G18" s="386" t="s">
        <v>840</v>
      </c>
      <c r="H18" s="388"/>
      <c r="I18" s="388"/>
      <c r="J18" s="346"/>
      <c r="K18" s="346"/>
      <c r="L18" s="346"/>
      <c r="M18" s="386" t="s">
        <v>840</v>
      </c>
      <c r="N18" s="388"/>
      <c r="O18" s="388"/>
      <c r="P18" s="346"/>
      <c r="Q18" s="346"/>
      <c r="R18" s="346"/>
      <c r="S18" s="386" t="s">
        <v>840</v>
      </c>
      <c r="T18" s="388"/>
      <c r="U18" s="388"/>
      <c r="V18" s="346"/>
      <c r="W18" s="346"/>
      <c r="X18" s="346"/>
    </row>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A1:F1"/>
    <mergeCell ref="G1:L1"/>
    <mergeCell ref="M1:R1"/>
    <mergeCell ref="S1:X1"/>
    <mergeCell ref="D2:F2"/>
    <mergeCell ref="J2:L2"/>
    <mergeCell ref="P2:R2"/>
    <mergeCell ref="V2:X2"/>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53.57"/>
    <col customWidth="1" min="13" max="20" width="15.86"/>
    <col customWidth="1" min="21" max="21" width="35.57"/>
    <col customWidth="1" min="22" max="22" width="28.71"/>
    <col customWidth="1" min="23" max="30" width="15.86"/>
    <col customWidth="1" min="31" max="31" width="49.29"/>
    <col customWidth="1" min="32" max="32" width="73.43"/>
    <col customWidth="1" min="33" max="40" width="15.86"/>
    <col customWidth="1" min="41" max="41" width="31.71"/>
    <col customWidth="1" min="42" max="42" width="23.71"/>
    <col customWidth="1" min="43" max="52" width="15.86"/>
    <col customWidth="1" min="53" max="53" width="24.57"/>
    <col customWidth="1" min="54" max="57" width="17.71"/>
    <col customWidth="1" min="58" max="65" width="12.29"/>
    <col customWidth="1" min="66" max="66" width="16.0"/>
    <col customWidth="1" min="67" max="67" width="12.29"/>
    <col customWidth="1" min="68" max="68" width="15.14"/>
    <col customWidth="1" min="69"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144</v>
      </c>
      <c r="BJ1" s="6"/>
      <c r="BK1" s="6"/>
      <c r="BL1" s="6"/>
      <c r="BM1" s="6"/>
      <c r="BN1" s="6"/>
      <c r="BO1" s="6"/>
      <c r="BP1" s="6"/>
      <c r="BQ1" s="7"/>
    </row>
    <row r="2" ht="20.25" customHeight="1">
      <c r="A2" s="8"/>
      <c r="B2" s="9"/>
      <c r="BH2" s="10"/>
      <c r="BI2" s="5" t="s">
        <v>145</v>
      </c>
      <c r="BJ2" s="6"/>
      <c r="BK2" s="6"/>
      <c r="BL2" s="6"/>
      <c r="BM2" s="6"/>
      <c r="BN2" s="6"/>
      <c r="BO2" s="6"/>
      <c r="BP2" s="6"/>
      <c r="BQ2" s="7"/>
    </row>
    <row r="3" ht="20.25" customHeight="1">
      <c r="A3" s="8"/>
      <c r="B3" s="9"/>
      <c r="BH3" s="10"/>
      <c r="BI3" s="5" t="s">
        <v>146</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147</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148</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68.25" customHeight="1">
      <c r="A7" s="19" t="s">
        <v>7</v>
      </c>
      <c r="B7" s="20" t="s">
        <v>149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150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25" t="s">
        <v>24</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7"/>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7"/>
      <c r="W12" s="25" t="s">
        <v>31</v>
      </c>
      <c r="X12" s="6"/>
      <c r="Y12" s="6"/>
      <c r="Z12" s="6"/>
      <c r="AA12" s="6"/>
      <c r="AB12" s="6"/>
      <c r="AC12" s="6"/>
      <c r="AD12" s="6"/>
      <c r="AE12" s="6"/>
      <c r="AF12" s="7"/>
      <c r="AG12" s="25" t="s">
        <v>32</v>
      </c>
      <c r="AH12" s="6"/>
      <c r="AI12" s="6"/>
      <c r="AJ12" s="6"/>
      <c r="AK12" s="6"/>
      <c r="AL12" s="6"/>
      <c r="AM12" s="6"/>
      <c r="AN12" s="6"/>
      <c r="AO12" s="6"/>
      <c r="AP12" s="7"/>
      <c r="AQ12" s="25" t="s">
        <v>33</v>
      </c>
      <c r="AR12" s="6"/>
      <c r="AS12" s="6"/>
      <c r="AT12" s="6"/>
      <c r="AU12" s="6"/>
      <c r="AV12" s="6"/>
      <c r="AW12" s="6"/>
      <c r="AX12" s="6"/>
      <c r="AY12" s="6"/>
      <c r="AZ12" s="7"/>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46.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25" t="s">
        <v>53</v>
      </c>
      <c r="AR13" s="7"/>
      <c r="AS13" s="25" t="s">
        <v>54</v>
      </c>
      <c r="AT13" s="7"/>
      <c r="AU13" s="25" t="s">
        <v>55</v>
      </c>
      <c r="AV13" s="7"/>
      <c r="AW13" s="25" t="s">
        <v>44</v>
      </c>
      <c r="AX13" s="7"/>
      <c r="AY13" s="33" t="s">
        <v>45</v>
      </c>
      <c r="AZ13" s="33" t="s">
        <v>46</v>
      </c>
      <c r="BA13" s="8"/>
      <c r="BB13" s="8"/>
      <c r="BC13" s="8"/>
      <c r="BD13" s="8"/>
      <c r="BE13" s="8"/>
      <c r="BF13" s="8"/>
      <c r="BG13" s="8"/>
      <c r="BH13" s="8"/>
      <c r="BI13" s="8"/>
      <c r="BJ13" s="8"/>
      <c r="BK13" s="8"/>
      <c r="BL13" s="8"/>
      <c r="BM13" s="8"/>
      <c r="BN13" s="8"/>
      <c r="BO13" s="8"/>
      <c r="BP13" s="8"/>
      <c r="BQ13" s="8"/>
    </row>
    <row r="14" ht="39.0"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78.5" customHeight="1">
      <c r="A15" s="37" t="s">
        <v>153</v>
      </c>
      <c r="B15" s="116" t="s">
        <v>61</v>
      </c>
      <c r="C15" s="116" t="s">
        <v>154</v>
      </c>
      <c r="D15" s="38">
        <v>1.0</v>
      </c>
      <c r="E15" s="117">
        <v>61.0</v>
      </c>
      <c r="F15" s="118" t="s">
        <v>138</v>
      </c>
      <c r="G15" s="36" t="s">
        <v>155</v>
      </c>
      <c r="H15" s="54" t="s">
        <v>156</v>
      </c>
      <c r="I15" s="119" t="s">
        <v>157</v>
      </c>
      <c r="J15" s="119" t="s">
        <v>158</v>
      </c>
      <c r="K15" s="119" t="s">
        <v>159</v>
      </c>
      <c r="L15" s="119" t="s">
        <v>160</v>
      </c>
      <c r="M15" s="43">
        <v>0.02</v>
      </c>
      <c r="N15" s="92">
        <v>0.02</v>
      </c>
      <c r="O15" s="43">
        <v>0.02</v>
      </c>
      <c r="P15" s="92">
        <v>0.02</v>
      </c>
      <c r="Q15" s="43">
        <v>0.07</v>
      </c>
      <c r="R15" s="92">
        <v>0.08</v>
      </c>
      <c r="S15" s="44">
        <v>0.11</v>
      </c>
      <c r="T15" s="44">
        <f>N15+P15+R15</f>
        <v>0.12</v>
      </c>
      <c r="U15" s="46" t="s">
        <v>161</v>
      </c>
      <c r="V15" s="46" t="s">
        <v>162</v>
      </c>
      <c r="W15" s="43">
        <v>0.02</v>
      </c>
      <c r="X15" s="92"/>
      <c r="Y15" s="43">
        <v>0.09</v>
      </c>
      <c r="Z15" s="92"/>
      <c r="AA15" s="43">
        <v>0.1</v>
      </c>
      <c r="AB15" s="120">
        <v>0.09</v>
      </c>
      <c r="AC15" s="44">
        <f t="shared" ref="AC15:AD15" si="1">W15+Y15+AA15</f>
        <v>0.21</v>
      </c>
      <c r="AD15" s="44">
        <f t="shared" si="1"/>
        <v>0.09</v>
      </c>
      <c r="AE15" s="56" t="s">
        <v>163</v>
      </c>
      <c r="AF15" s="56" t="s">
        <v>164</v>
      </c>
      <c r="AG15" s="43">
        <v>0.14</v>
      </c>
      <c r="AH15" s="48"/>
      <c r="AI15" s="43">
        <v>0.08</v>
      </c>
      <c r="AJ15" s="48"/>
      <c r="AK15" s="43">
        <v>0.13</v>
      </c>
      <c r="AL15" s="48"/>
      <c r="AM15" s="44">
        <f t="shared" ref="AM15:AN15" si="2">AG15+AI15+AK15</f>
        <v>0.35</v>
      </c>
      <c r="AN15" s="44">
        <f t="shared" si="2"/>
        <v>0</v>
      </c>
      <c r="AO15" s="49"/>
      <c r="AP15" s="49"/>
      <c r="AQ15" s="43">
        <v>0.08</v>
      </c>
      <c r="AR15" s="48"/>
      <c r="AS15" s="43">
        <v>0.11</v>
      </c>
      <c r="AT15" s="48"/>
      <c r="AU15" s="43">
        <v>0.14</v>
      </c>
      <c r="AV15" s="51"/>
      <c r="AW15" s="44">
        <f t="shared" ref="AW15:AX15" si="3">AQ15+AS15+AU15</f>
        <v>0.33</v>
      </c>
      <c r="AX15" s="44">
        <f t="shared" si="3"/>
        <v>0</v>
      </c>
      <c r="AY15" s="49"/>
      <c r="AZ15" s="49"/>
      <c r="BA15" s="52">
        <f>AW15+AM15+AC15+S15</f>
        <v>1</v>
      </c>
      <c r="BB15" s="44">
        <f>+T15</f>
        <v>0.12</v>
      </c>
      <c r="BC15" s="44">
        <f>BB15+AD15</f>
        <v>0.21</v>
      </c>
      <c r="BD15" s="49">
        <f>+T15+AD15+AN15</f>
        <v>0.21</v>
      </c>
      <c r="BE15" s="49">
        <f>+T15+AD15+AN15+AX15</f>
        <v>0.21</v>
      </c>
      <c r="BF15" s="53">
        <f t="shared" ref="BF15:BI15" si="4">IF(AND(BB15&gt;0,$BA15&gt;0),BB15/$BA15,0)</f>
        <v>0.12</v>
      </c>
      <c r="BG15" s="53">
        <f t="shared" si="4"/>
        <v>0.21</v>
      </c>
      <c r="BH15" s="53">
        <f t="shared" si="4"/>
        <v>0.21</v>
      </c>
      <c r="BI15" s="53">
        <f t="shared" si="4"/>
        <v>0.21</v>
      </c>
      <c r="BJ15" s="53">
        <v>1.0</v>
      </c>
      <c r="BK15" s="53">
        <f>BI15</f>
        <v>0.21</v>
      </c>
      <c r="BL15" s="53">
        <f>BI15</f>
        <v>0.21</v>
      </c>
      <c r="BM15" s="53">
        <f>BI15</f>
        <v>0.21</v>
      </c>
      <c r="BN15" s="53">
        <f t="shared" ref="BN15:BQ15" si="5">(IF(AND(BJ15&gt;0,$D15&gt;0),BJ15/$D15,0))</f>
        <v>1</v>
      </c>
      <c r="BO15" s="53">
        <f t="shared" si="5"/>
        <v>0.21</v>
      </c>
      <c r="BP15" s="53">
        <f t="shared" si="5"/>
        <v>0.21</v>
      </c>
      <c r="BQ15" s="53">
        <f t="shared" si="5"/>
        <v>0.21</v>
      </c>
    </row>
    <row r="16">
      <c r="A16" s="99"/>
      <c r="B16" s="6"/>
      <c r="C16" s="6"/>
      <c r="D16" s="6"/>
      <c r="E16" s="6"/>
      <c r="F16" s="6"/>
      <c r="G16" s="6"/>
      <c r="H16" s="6"/>
      <c r="I16" s="6"/>
      <c r="J16" s="6"/>
      <c r="K16" s="6"/>
      <c r="L16" s="100"/>
      <c r="M16" s="101"/>
      <c r="N16" s="6"/>
      <c r="O16" s="6"/>
      <c r="P16" s="6"/>
      <c r="Q16" s="6"/>
      <c r="R16" s="6"/>
      <c r="S16" s="100"/>
      <c r="T16" s="102"/>
      <c r="U16" s="103"/>
      <c r="V16" s="100"/>
      <c r="W16" s="101"/>
      <c r="X16" s="6"/>
      <c r="Y16" s="6"/>
      <c r="Z16" s="6"/>
      <c r="AA16" s="6"/>
      <c r="AB16" s="6"/>
      <c r="AC16" s="100"/>
      <c r="AD16" s="102"/>
      <c r="AE16" s="103"/>
      <c r="AF16" s="100"/>
      <c r="AG16" s="101"/>
      <c r="AH16" s="6"/>
      <c r="AI16" s="6"/>
      <c r="AJ16" s="6"/>
      <c r="AK16" s="6"/>
      <c r="AL16" s="6"/>
      <c r="AM16" s="100"/>
      <c r="AN16" s="102"/>
      <c r="AO16" s="101"/>
      <c r="AP16" s="100"/>
      <c r="AQ16" s="101"/>
      <c r="AR16" s="6"/>
      <c r="AS16" s="6"/>
      <c r="AT16" s="6"/>
      <c r="AU16" s="6"/>
      <c r="AV16" s="6"/>
      <c r="AW16" s="100"/>
      <c r="AX16" s="102"/>
      <c r="AY16" s="104"/>
      <c r="AZ16" s="104"/>
      <c r="BA16" s="104"/>
      <c r="BB16" s="105"/>
      <c r="BC16" s="106" t="s">
        <v>140</v>
      </c>
      <c r="BD16" s="6"/>
      <c r="BE16" s="7"/>
      <c r="BF16" s="110">
        <f t="shared" ref="BF16:BI16" si="6">BF15</f>
        <v>0.12</v>
      </c>
      <c r="BG16" s="110">
        <f t="shared" si="6"/>
        <v>0.21</v>
      </c>
      <c r="BH16" s="110">
        <f t="shared" si="6"/>
        <v>0.21</v>
      </c>
      <c r="BI16" s="110">
        <f t="shared" si="6"/>
        <v>0.21</v>
      </c>
      <c r="BJ16" s="110"/>
      <c r="BK16" s="110"/>
      <c r="BL16" s="110"/>
      <c r="BM16" s="110"/>
      <c r="BN16" s="110">
        <f t="shared" ref="BN16:BQ16" si="7">BN15</f>
        <v>1</v>
      </c>
      <c r="BO16" s="110">
        <f t="shared" si="7"/>
        <v>0.21</v>
      </c>
      <c r="BP16" s="110">
        <f t="shared" si="7"/>
        <v>0.21</v>
      </c>
      <c r="BQ16" s="110">
        <f t="shared" si="7"/>
        <v>0.21</v>
      </c>
    </row>
    <row r="17">
      <c r="A17" s="15"/>
      <c r="B17" s="15"/>
      <c r="C17" s="15"/>
      <c r="D17" s="15"/>
      <c r="E17" s="16"/>
      <c r="F17" s="16"/>
      <c r="G17" s="15"/>
      <c r="H17" s="15"/>
      <c r="I17" s="15"/>
      <c r="J17" s="15"/>
      <c r="K17" s="15"/>
      <c r="L17" s="15"/>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row>
    <row r="18" ht="18.75" customHeight="1">
      <c r="A18" s="111" t="s">
        <v>141</v>
      </c>
      <c r="B18" s="112"/>
      <c r="C18" s="15"/>
      <c r="D18" s="16"/>
      <c r="E18" s="16"/>
      <c r="F18" s="15"/>
      <c r="G18" s="15"/>
      <c r="H18" s="15"/>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row>
    <row r="19" ht="18.75" customHeight="1">
      <c r="A19" s="113" t="s">
        <v>142</v>
      </c>
      <c r="B19" s="112"/>
      <c r="C19" s="15"/>
      <c r="D19" s="16"/>
      <c r="E19" s="16"/>
      <c r="F19" s="114"/>
      <c r="G19" s="114"/>
      <c r="H19" s="114"/>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row>
    <row r="20" ht="18.75" customHeight="1">
      <c r="A20" s="113" t="s">
        <v>142</v>
      </c>
      <c r="B20" s="112"/>
      <c r="C20" s="15"/>
      <c r="D20" s="16"/>
      <c r="E20" s="16"/>
      <c r="F20" s="114"/>
      <c r="G20" s="114"/>
      <c r="H20" s="114"/>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row>
    <row r="21" ht="18.75" customHeight="1">
      <c r="A21" s="113" t="s">
        <v>142</v>
      </c>
      <c r="B21" s="112"/>
      <c r="C21" s="15"/>
      <c r="D21" s="16"/>
      <c r="E21" s="16"/>
      <c r="F21" s="114"/>
      <c r="G21" s="114"/>
      <c r="H21" s="114"/>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3" t="s">
        <v>142</v>
      </c>
      <c r="B22" s="112"/>
      <c r="C22" s="15"/>
      <c r="D22" s="16"/>
      <c r="E22" s="16"/>
      <c r="F22" s="114"/>
      <c r="G22" s="114"/>
      <c r="H22" s="114"/>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5.0" customHeight="1">
      <c r="A23" s="15"/>
      <c r="B23" s="15"/>
      <c r="C23" s="15"/>
      <c r="D23" s="15"/>
      <c r="E23" s="16"/>
      <c r="F23" s="16"/>
      <c r="G23" s="15"/>
      <c r="H23" s="15"/>
      <c r="I23" s="15"/>
      <c r="J23" s="15"/>
      <c r="K23" s="15"/>
      <c r="L23" s="15"/>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27.75" customHeight="1">
      <c r="A24" s="115" t="s">
        <v>165</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7"/>
    </row>
    <row r="25" ht="15.0" customHeight="1">
      <c r="A25" s="15"/>
      <c r="B25" s="15"/>
      <c r="C25" s="15"/>
      <c r="D25" s="15"/>
      <c r="E25" s="16"/>
      <c r="F25" s="16"/>
      <c r="G25" s="15"/>
      <c r="H25" s="15"/>
      <c r="I25" s="15"/>
      <c r="J25" s="15"/>
      <c r="K25" s="15"/>
      <c r="L25" s="15"/>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5.0" customHeight="1">
      <c r="A26" s="15"/>
      <c r="B26" s="15"/>
      <c r="C26" s="15"/>
      <c r="D26" s="15"/>
      <c r="E26" s="16"/>
      <c r="F26" s="16"/>
      <c r="G26" s="114"/>
      <c r="J26" s="114"/>
      <c r="K26" s="114"/>
      <c r="L26" s="114"/>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75"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15.75" customHeight="1">
      <c r="A28" s="15"/>
      <c r="B28" s="15"/>
      <c r="C28" s="15"/>
      <c r="D28" s="15"/>
      <c r="E28" s="16"/>
      <c r="F28" s="16"/>
      <c r="G28" s="15"/>
      <c r="H28" s="15"/>
      <c r="I28" s="15"/>
      <c r="J28" s="15"/>
      <c r="K28" s="15"/>
      <c r="L28" s="15"/>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row>
    <row r="29" ht="15.75"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75" customHeight="1">
      <c r="A30" s="15"/>
      <c r="B30" s="15"/>
      <c r="C30" s="15"/>
      <c r="D30" s="15"/>
      <c r="E30" s="16"/>
      <c r="F30" s="16"/>
      <c r="G30" s="15"/>
      <c r="H30" s="15"/>
      <c r="I30" s="15"/>
      <c r="J30" s="15"/>
      <c r="K30" s="15"/>
      <c r="L30" s="15"/>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15"/>
      <c r="B229" s="15"/>
      <c r="C229" s="15"/>
      <c r="D229" s="15"/>
      <c r="E229" s="16"/>
      <c r="F229" s="16"/>
      <c r="G229" s="15"/>
      <c r="H229" s="15"/>
      <c r="I229" s="15"/>
      <c r="J229" s="15"/>
      <c r="K229" s="15"/>
      <c r="L229" s="15"/>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ht="15.75" customHeight="1">
      <c r="A230" s="15"/>
      <c r="B230" s="15"/>
      <c r="C230" s="15"/>
      <c r="D230" s="15"/>
      <c r="E230" s="16"/>
      <c r="F230" s="16"/>
      <c r="G230" s="15"/>
      <c r="H230" s="15"/>
      <c r="I230" s="15"/>
      <c r="J230" s="15"/>
      <c r="K230" s="15"/>
      <c r="L230" s="15"/>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ht="15.75" customHeight="1">
      <c r="A231" s="15"/>
      <c r="B231" s="15"/>
      <c r="C231" s="15"/>
      <c r="D231" s="15"/>
      <c r="E231" s="16"/>
      <c r="F231" s="16"/>
      <c r="G231" s="15"/>
      <c r="H231" s="15"/>
      <c r="I231" s="15"/>
      <c r="J231" s="15"/>
      <c r="K231" s="15"/>
      <c r="L231" s="15"/>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ht="15.75" customHeight="1">
      <c r="A232" s="15"/>
      <c r="B232" s="15"/>
      <c r="C232" s="15"/>
      <c r="D232" s="15"/>
      <c r="E232" s="16"/>
      <c r="F232" s="16"/>
      <c r="G232" s="15"/>
      <c r="H232" s="15"/>
      <c r="I232" s="15"/>
      <c r="J232" s="15"/>
      <c r="K232" s="15"/>
      <c r="L232" s="15"/>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ht="15.75" customHeight="1">
      <c r="A233" s="15"/>
      <c r="B233" s="15"/>
      <c r="C233" s="15"/>
      <c r="D233" s="15"/>
      <c r="E233" s="16"/>
      <c r="F233" s="16"/>
      <c r="G233" s="15"/>
      <c r="H233" s="15"/>
      <c r="I233" s="15"/>
      <c r="J233" s="15"/>
      <c r="K233" s="15"/>
      <c r="L233" s="15"/>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ht="15.75" customHeight="1">
      <c r="A234" s="15"/>
      <c r="B234" s="15"/>
      <c r="C234" s="15"/>
      <c r="D234" s="15"/>
      <c r="E234" s="16"/>
      <c r="F234" s="16"/>
      <c r="G234" s="15"/>
      <c r="H234" s="15"/>
      <c r="I234" s="15"/>
      <c r="J234" s="15"/>
      <c r="K234" s="15"/>
      <c r="L234" s="15"/>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ht="15.75" customHeight="1">
      <c r="A235" s="15"/>
      <c r="B235" s="15"/>
      <c r="C235" s="15"/>
      <c r="D235" s="15"/>
      <c r="E235" s="16"/>
      <c r="F235" s="16"/>
      <c r="G235" s="15"/>
      <c r="H235" s="15"/>
      <c r="I235" s="15"/>
      <c r="J235" s="15"/>
      <c r="K235" s="15"/>
      <c r="L235" s="15"/>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ht="15.75" customHeight="1">
      <c r="A236" s="15"/>
      <c r="B236" s="15"/>
      <c r="C236" s="15"/>
      <c r="D236" s="15"/>
      <c r="E236" s="16"/>
      <c r="F236" s="16"/>
      <c r="G236" s="15"/>
      <c r="H236" s="15"/>
      <c r="I236" s="15"/>
      <c r="J236" s="15"/>
      <c r="K236" s="15"/>
      <c r="L236" s="15"/>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ht="15.75" customHeight="1">
      <c r="A237" s="15"/>
      <c r="B237" s="15"/>
      <c r="C237" s="15"/>
      <c r="D237" s="15"/>
      <c r="E237" s="16"/>
      <c r="F237" s="16"/>
      <c r="G237" s="15"/>
      <c r="H237" s="15"/>
      <c r="I237" s="15"/>
      <c r="J237" s="15"/>
      <c r="K237" s="15"/>
      <c r="L237" s="15"/>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ht="15.75" customHeight="1">
      <c r="A238" s="15"/>
      <c r="B238" s="15"/>
      <c r="C238" s="15"/>
      <c r="D238" s="15"/>
      <c r="E238" s="16"/>
      <c r="F238" s="16"/>
      <c r="G238" s="15"/>
      <c r="H238" s="15"/>
      <c r="I238" s="15"/>
      <c r="J238" s="15"/>
      <c r="K238" s="15"/>
      <c r="L238" s="15"/>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ht="15.75" customHeight="1">
      <c r="A239" s="15"/>
      <c r="B239" s="15"/>
      <c r="C239" s="15"/>
      <c r="D239" s="15"/>
      <c r="E239" s="16"/>
      <c r="F239" s="16"/>
      <c r="G239" s="15"/>
      <c r="H239" s="15"/>
      <c r="I239" s="15"/>
      <c r="J239" s="15"/>
      <c r="K239" s="15"/>
      <c r="L239" s="15"/>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ht="15.75" customHeight="1">
      <c r="A240" s="15"/>
      <c r="B240" s="15"/>
      <c r="C240" s="15"/>
      <c r="D240" s="15"/>
      <c r="E240" s="16"/>
      <c r="F240" s="16"/>
      <c r="G240" s="15"/>
      <c r="H240" s="15"/>
      <c r="I240" s="15"/>
      <c r="J240" s="15"/>
      <c r="K240" s="15"/>
      <c r="L240" s="15"/>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ht="15.75" customHeight="1">
      <c r="A241" s="15"/>
      <c r="B241" s="15"/>
      <c r="C241" s="15"/>
      <c r="D241" s="15"/>
      <c r="E241" s="16"/>
      <c r="F241" s="16"/>
      <c r="G241" s="15"/>
      <c r="H241" s="15"/>
      <c r="I241" s="15"/>
      <c r="J241" s="15"/>
      <c r="K241" s="15"/>
      <c r="L241" s="15"/>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row>
    <row r="242" ht="15.75" customHeight="1">
      <c r="A242" s="15"/>
      <c r="B242" s="15"/>
      <c r="C242" s="15"/>
      <c r="D242" s="15"/>
      <c r="E242" s="16"/>
      <c r="F242" s="16"/>
      <c r="G242" s="15"/>
      <c r="H242" s="15"/>
      <c r="I242" s="15"/>
      <c r="J242" s="15"/>
      <c r="K242" s="15"/>
      <c r="L242" s="15"/>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row>
    <row r="243" ht="15.75" customHeight="1">
      <c r="A243" s="15"/>
      <c r="B243" s="15"/>
      <c r="C243" s="15"/>
      <c r="D243" s="15"/>
      <c r="E243" s="16"/>
      <c r="F243" s="16"/>
      <c r="G243" s="15"/>
      <c r="H243" s="15"/>
      <c r="I243" s="15"/>
      <c r="J243" s="15"/>
      <c r="K243" s="15"/>
      <c r="L243" s="15"/>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row>
    <row r="244" ht="15.75" customHeight="1">
      <c r="A244" s="15"/>
      <c r="B244" s="15"/>
      <c r="C244" s="15"/>
      <c r="D244" s="15"/>
      <c r="E244" s="16"/>
      <c r="F244" s="16"/>
      <c r="G244" s="15"/>
      <c r="H244" s="15"/>
      <c r="I244" s="15"/>
      <c r="J244" s="15"/>
      <c r="K244" s="15"/>
      <c r="L244" s="15"/>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row>
    <row r="245" ht="15.75" customHeight="1">
      <c r="A245" s="15"/>
      <c r="B245" s="15"/>
      <c r="C245" s="15"/>
      <c r="D245" s="15"/>
      <c r="E245" s="16"/>
      <c r="F245" s="16"/>
      <c r="G245" s="15"/>
      <c r="H245" s="15"/>
      <c r="I245" s="15"/>
      <c r="J245" s="15"/>
      <c r="K245" s="15"/>
      <c r="L245" s="15"/>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row>
    <row r="246" ht="15.75" customHeight="1">
      <c r="A246" s="15"/>
      <c r="B246" s="15"/>
      <c r="C246" s="15"/>
      <c r="D246" s="15"/>
      <c r="E246" s="16"/>
      <c r="F246" s="16"/>
      <c r="G246" s="15"/>
      <c r="H246" s="15"/>
      <c r="I246" s="15"/>
      <c r="J246" s="15"/>
      <c r="K246" s="15"/>
      <c r="L246" s="15"/>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row>
    <row r="247" ht="15.75" customHeight="1">
      <c r="A247" s="15"/>
      <c r="B247" s="15"/>
      <c r="C247" s="15"/>
      <c r="D247" s="15"/>
      <c r="E247" s="16"/>
      <c r="F247" s="16"/>
      <c r="G247" s="15"/>
      <c r="H247" s="15"/>
      <c r="I247" s="15"/>
      <c r="J247" s="15"/>
      <c r="K247" s="15"/>
      <c r="L247" s="15"/>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row>
    <row r="248" ht="15.75" customHeight="1">
      <c r="A248" s="15"/>
      <c r="B248" s="15"/>
      <c r="C248" s="15"/>
      <c r="D248" s="15"/>
      <c r="E248" s="16"/>
      <c r="F248" s="16"/>
      <c r="G248" s="15"/>
      <c r="H248" s="15"/>
      <c r="I248" s="15"/>
      <c r="J248" s="15"/>
      <c r="K248" s="15"/>
      <c r="L248" s="15"/>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row>
    <row r="249" ht="15.75" customHeight="1">
      <c r="A249" s="15"/>
      <c r="B249" s="15"/>
      <c r="C249" s="15"/>
      <c r="D249" s="15"/>
      <c r="E249" s="16"/>
      <c r="F249" s="16"/>
      <c r="G249" s="15"/>
      <c r="H249" s="15"/>
      <c r="I249" s="15"/>
      <c r="J249" s="15"/>
      <c r="K249" s="15"/>
      <c r="L249" s="15"/>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row>
    <row r="250" ht="15.75" customHeight="1">
      <c r="A250" s="15"/>
      <c r="B250" s="15"/>
      <c r="C250" s="15"/>
      <c r="D250" s="15"/>
      <c r="E250" s="16"/>
      <c r="F250" s="16"/>
      <c r="G250" s="15"/>
      <c r="H250" s="15"/>
      <c r="I250" s="15"/>
      <c r="J250" s="15"/>
      <c r="K250" s="15"/>
      <c r="L250" s="15"/>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row>
    <row r="251" ht="15.75" customHeight="1">
      <c r="A251" s="15"/>
      <c r="B251" s="15"/>
      <c r="C251" s="15"/>
      <c r="D251" s="15"/>
      <c r="E251" s="16"/>
      <c r="F251" s="16"/>
      <c r="G251" s="15"/>
      <c r="H251" s="15"/>
      <c r="I251" s="15"/>
      <c r="J251" s="15"/>
      <c r="K251" s="15"/>
      <c r="L251" s="15"/>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row>
    <row r="252" ht="15.75" customHeight="1">
      <c r="A252" s="15"/>
      <c r="B252" s="15"/>
      <c r="C252" s="15"/>
      <c r="D252" s="15"/>
      <c r="E252" s="16"/>
      <c r="F252" s="16"/>
      <c r="G252" s="15"/>
      <c r="H252" s="15"/>
      <c r="I252" s="15"/>
      <c r="J252" s="15"/>
      <c r="K252" s="15"/>
      <c r="L252" s="15"/>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row>
    <row r="253" ht="15.75" customHeight="1">
      <c r="A253" s="15"/>
      <c r="B253" s="15"/>
      <c r="C253" s="15"/>
      <c r="D253" s="15"/>
      <c r="E253" s="16"/>
      <c r="F253" s="16"/>
      <c r="G253" s="15"/>
      <c r="H253" s="15"/>
      <c r="I253" s="15"/>
      <c r="J253" s="15"/>
      <c r="K253" s="15"/>
      <c r="L253" s="15"/>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row>
    <row r="254" ht="15.75" customHeight="1">
      <c r="A254" s="15"/>
      <c r="B254" s="15"/>
      <c r="C254" s="15"/>
      <c r="D254" s="15"/>
      <c r="E254" s="16"/>
      <c r="F254" s="16"/>
      <c r="G254" s="15"/>
      <c r="H254" s="15"/>
      <c r="I254" s="15"/>
      <c r="J254" s="15"/>
      <c r="K254" s="15"/>
      <c r="L254" s="15"/>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row>
    <row r="255" ht="15.75" customHeight="1">
      <c r="A255" s="15"/>
      <c r="B255" s="15"/>
      <c r="C255" s="15"/>
      <c r="D255" s="15"/>
      <c r="E255" s="16"/>
      <c r="F255" s="16"/>
      <c r="G255" s="15"/>
      <c r="H255" s="15"/>
      <c r="I255" s="15"/>
      <c r="J255" s="15"/>
      <c r="K255" s="15"/>
      <c r="L255" s="15"/>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row>
    <row r="256" ht="15.75" customHeight="1">
      <c r="A256" s="15"/>
      <c r="B256" s="15"/>
      <c r="C256" s="15"/>
      <c r="D256" s="15"/>
      <c r="E256" s="16"/>
      <c r="F256" s="16"/>
      <c r="G256" s="15"/>
      <c r="H256" s="15"/>
      <c r="I256" s="15"/>
      <c r="J256" s="15"/>
      <c r="K256" s="15"/>
      <c r="L256" s="15"/>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row>
    <row r="257" ht="15.75" customHeight="1">
      <c r="A257" s="15"/>
      <c r="B257" s="15"/>
      <c r="C257" s="15"/>
      <c r="D257" s="15"/>
      <c r="E257" s="16"/>
      <c r="F257" s="16"/>
      <c r="G257" s="15"/>
      <c r="H257" s="15"/>
      <c r="I257" s="15"/>
      <c r="J257" s="15"/>
      <c r="K257" s="15"/>
      <c r="L257" s="15"/>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row>
    <row r="258" ht="15.75" customHeight="1">
      <c r="A258" s="15"/>
      <c r="B258" s="15"/>
      <c r="C258" s="15"/>
      <c r="D258" s="15"/>
      <c r="E258" s="16"/>
      <c r="F258" s="16"/>
      <c r="G258" s="15"/>
      <c r="H258" s="15"/>
      <c r="I258" s="15"/>
      <c r="J258" s="15"/>
      <c r="K258" s="15"/>
      <c r="L258" s="15"/>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row>
    <row r="259" ht="15.75" customHeight="1">
      <c r="A259" s="15"/>
      <c r="B259" s="15"/>
      <c r="C259" s="15"/>
      <c r="D259" s="15"/>
      <c r="E259" s="16"/>
      <c r="F259" s="16"/>
      <c r="G259" s="15"/>
      <c r="H259" s="15"/>
      <c r="I259" s="15"/>
      <c r="J259" s="15"/>
      <c r="K259" s="15"/>
      <c r="L259" s="15"/>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row>
    <row r="260" ht="15.75" customHeight="1">
      <c r="A260" s="15"/>
      <c r="B260" s="15"/>
      <c r="C260" s="15"/>
      <c r="D260" s="15"/>
      <c r="E260" s="16"/>
      <c r="F260" s="16"/>
      <c r="G260" s="15"/>
      <c r="H260" s="15"/>
      <c r="I260" s="15"/>
      <c r="J260" s="15"/>
      <c r="K260" s="15"/>
      <c r="L260" s="15"/>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row>
    <row r="261" ht="15.75" customHeight="1">
      <c r="A261" s="15"/>
      <c r="B261" s="15"/>
      <c r="C261" s="15"/>
      <c r="D261" s="15"/>
      <c r="E261" s="16"/>
      <c r="F261" s="16"/>
      <c r="G261" s="15"/>
      <c r="H261" s="15"/>
      <c r="I261" s="15"/>
      <c r="J261" s="15"/>
      <c r="K261" s="15"/>
      <c r="L261" s="15"/>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row>
    <row r="262" ht="15.75" customHeight="1">
      <c r="A262" s="15"/>
      <c r="B262" s="15"/>
      <c r="C262" s="15"/>
      <c r="D262" s="15"/>
      <c r="E262" s="16"/>
      <c r="F262" s="16"/>
      <c r="G262" s="15"/>
      <c r="H262" s="15"/>
      <c r="I262" s="15"/>
      <c r="J262" s="15"/>
      <c r="K262" s="15"/>
      <c r="L262" s="15"/>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row>
    <row r="263" ht="15.75" customHeight="1">
      <c r="A263" s="15"/>
      <c r="B263" s="15"/>
      <c r="C263" s="15"/>
      <c r="D263" s="15"/>
      <c r="E263" s="16"/>
      <c r="F263" s="16"/>
      <c r="G263" s="15"/>
      <c r="H263" s="15"/>
      <c r="I263" s="15"/>
      <c r="J263" s="15"/>
      <c r="K263" s="15"/>
      <c r="L263" s="15"/>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row>
    <row r="264" ht="15.75" customHeight="1">
      <c r="A264" s="15"/>
      <c r="B264" s="15"/>
      <c r="C264" s="15"/>
      <c r="D264" s="15"/>
      <c r="E264" s="16"/>
      <c r="F264" s="16"/>
      <c r="G264" s="15"/>
      <c r="H264" s="15"/>
      <c r="I264" s="15"/>
      <c r="J264" s="15"/>
      <c r="K264" s="15"/>
      <c r="L264" s="15"/>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row>
    <row r="265" ht="15.75" customHeight="1">
      <c r="A265" s="15"/>
      <c r="B265" s="15"/>
      <c r="C265" s="15"/>
      <c r="D265" s="15"/>
      <c r="E265" s="16"/>
      <c r="F265" s="16"/>
      <c r="G265" s="15"/>
      <c r="H265" s="15"/>
      <c r="I265" s="15"/>
      <c r="J265" s="15"/>
      <c r="K265" s="15"/>
      <c r="L265" s="15"/>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row>
    <row r="266" ht="15.75" customHeight="1">
      <c r="A266" s="15"/>
      <c r="B266" s="15"/>
      <c r="C266" s="15"/>
      <c r="D266" s="15"/>
      <c r="E266" s="16"/>
      <c r="F266" s="16"/>
      <c r="G266" s="15"/>
      <c r="H266" s="15"/>
      <c r="I266" s="15"/>
      <c r="J266" s="15"/>
      <c r="K266" s="15"/>
      <c r="L266" s="15"/>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row>
    <row r="267" ht="15.75" customHeight="1">
      <c r="A267" s="15"/>
      <c r="B267" s="15"/>
      <c r="C267" s="15"/>
      <c r="D267" s="15"/>
      <c r="E267" s="16"/>
      <c r="F267" s="16"/>
      <c r="G267" s="15"/>
      <c r="H267" s="15"/>
      <c r="I267" s="15"/>
      <c r="J267" s="15"/>
      <c r="K267" s="15"/>
      <c r="L267" s="15"/>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row>
    <row r="268" ht="15.75" customHeight="1">
      <c r="A268" s="15"/>
      <c r="B268" s="15"/>
      <c r="C268" s="15"/>
      <c r="D268" s="15"/>
      <c r="E268" s="16"/>
      <c r="F268" s="16"/>
      <c r="G268" s="15"/>
      <c r="H268" s="15"/>
      <c r="I268" s="15"/>
      <c r="J268" s="15"/>
      <c r="K268" s="15"/>
      <c r="L268" s="15"/>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row>
    <row r="269" ht="15.75" customHeight="1">
      <c r="A269" s="15"/>
      <c r="B269" s="15"/>
      <c r="C269" s="15"/>
      <c r="D269" s="15"/>
      <c r="E269" s="16"/>
      <c r="F269" s="16"/>
      <c r="G269" s="15"/>
      <c r="H269" s="15"/>
      <c r="I269" s="15"/>
      <c r="J269" s="15"/>
      <c r="K269" s="15"/>
      <c r="L269" s="15"/>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row>
    <row r="270" ht="15.75" customHeight="1">
      <c r="A270" s="15"/>
      <c r="B270" s="15"/>
      <c r="C270" s="15"/>
      <c r="D270" s="15"/>
      <c r="E270" s="16"/>
      <c r="F270" s="16"/>
      <c r="G270" s="15"/>
      <c r="H270" s="15"/>
      <c r="I270" s="15"/>
      <c r="J270" s="15"/>
      <c r="K270" s="15"/>
      <c r="L270" s="15"/>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row>
    <row r="271" ht="15.75" customHeight="1">
      <c r="A271" s="15"/>
      <c r="B271" s="15"/>
      <c r="C271" s="15"/>
      <c r="D271" s="15"/>
      <c r="E271" s="16"/>
      <c r="F271" s="16"/>
      <c r="G271" s="15"/>
      <c r="H271" s="15"/>
      <c r="I271" s="15"/>
      <c r="J271" s="15"/>
      <c r="K271" s="15"/>
      <c r="L271" s="15"/>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row>
    <row r="272" ht="15.75" customHeight="1">
      <c r="A272" s="15"/>
      <c r="B272" s="15"/>
      <c r="C272" s="15"/>
      <c r="D272" s="15"/>
      <c r="E272" s="16"/>
      <c r="F272" s="16"/>
      <c r="G272" s="15"/>
      <c r="H272" s="15"/>
      <c r="I272" s="15"/>
      <c r="J272" s="15"/>
      <c r="K272" s="15"/>
      <c r="L272" s="15"/>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row>
    <row r="273" ht="15.75" customHeight="1">
      <c r="A273" s="15"/>
      <c r="B273" s="15"/>
      <c r="C273" s="15"/>
      <c r="D273" s="15"/>
      <c r="E273" s="16"/>
      <c r="F273" s="16"/>
      <c r="G273" s="15"/>
      <c r="H273" s="15"/>
      <c r="I273" s="15"/>
      <c r="J273" s="15"/>
      <c r="K273" s="15"/>
      <c r="L273" s="15"/>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row>
    <row r="274" ht="15.75" customHeight="1">
      <c r="A274" s="15"/>
      <c r="B274" s="15"/>
      <c r="C274" s="15"/>
      <c r="D274" s="15"/>
      <c r="E274" s="16"/>
      <c r="F274" s="16"/>
      <c r="G274" s="15"/>
      <c r="H274" s="15"/>
      <c r="I274" s="15"/>
      <c r="J274" s="15"/>
      <c r="K274" s="15"/>
      <c r="L274" s="15"/>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row>
    <row r="275" ht="15.75" customHeight="1">
      <c r="A275" s="15"/>
      <c r="B275" s="15"/>
      <c r="C275" s="15"/>
      <c r="D275" s="15"/>
      <c r="E275" s="16"/>
      <c r="F275" s="16"/>
      <c r="G275" s="15"/>
      <c r="H275" s="15"/>
      <c r="I275" s="15"/>
      <c r="J275" s="15"/>
      <c r="K275" s="15"/>
      <c r="L275" s="15"/>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row>
    <row r="276" ht="15.75" customHeight="1">
      <c r="A276" s="15"/>
      <c r="B276" s="15"/>
      <c r="C276" s="15"/>
      <c r="D276" s="15"/>
      <c r="E276" s="16"/>
      <c r="F276" s="16"/>
      <c r="G276" s="15"/>
      <c r="H276" s="15"/>
      <c r="I276" s="15"/>
      <c r="J276" s="15"/>
      <c r="K276" s="15"/>
      <c r="L276" s="15"/>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row>
    <row r="277" ht="15.75" customHeight="1">
      <c r="A277" s="15"/>
      <c r="B277" s="15"/>
      <c r="C277" s="15"/>
      <c r="D277" s="15"/>
      <c r="E277" s="16"/>
      <c r="F277" s="16"/>
      <c r="G277" s="15"/>
      <c r="H277" s="15"/>
      <c r="I277" s="15"/>
      <c r="J277" s="15"/>
      <c r="K277" s="15"/>
      <c r="L277" s="15"/>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row>
    <row r="278" ht="15.75" customHeight="1">
      <c r="A278" s="15"/>
      <c r="B278" s="15"/>
      <c r="C278" s="15"/>
      <c r="D278" s="15"/>
      <c r="E278" s="16"/>
      <c r="F278" s="16"/>
      <c r="G278" s="15"/>
      <c r="H278" s="15"/>
      <c r="I278" s="15"/>
      <c r="J278" s="15"/>
      <c r="K278" s="15"/>
      <c r="L278" s="15"/>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row>
    <row r="279" ht="15.75" customHeight="1">
      <c r="A279" s="15"/>
      <c r="B279" s="15"/>
      <c r="C279" s="15"/>
      <c r="D279" s="15"/>
      <c r="E279" s="16"/>
      <c r="F279" s="16"/>
      <c r="G279" s="15"/>
      <c r="H279" s="15"/>
      <c r="I279" s="15"/>
      <c r="J279" s="15"/>
      <c r="K279" s="15"/>
      <c r="L279" s="15"/>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row>
    <row r="280" ht="15.75" customHeight="1">
      <c r="A280" s="15"/>
      <c r="B280" s="15"/>
      <c r="C280" s="15"/>
      <c r="D280" s="15"/>
      <c r="E280" s="16"/>
      <c r="F280" s="16"/>
      <c r="G280" s="15"/>
      <c r="H280" s="15"/>
      <c r="I280" s="15"/>
      <c r="J280" s="15"/>
      <c r="K280" s="15"/>
      <c r="L280" s="15"/>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row>
    <row r="281" ht="15.75" customHeight="1">
      <c r="A281" s="15"/>
      <c r="B281" s="15"/>
      <c r="C281" s="15"/>
      <c r="D281" s="15"/>
      <c r="E281" s="16"/>
      <c r="F281" s="16"/>
      <c r="G281" s="15"/>
      <c r="H281" s="15"/>
      <c r="I281" s="15"/>
      <c r="J281" s="15"/>
      <c r="K281" s="15"/>
      <c r="L281" s="15"/>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row>
    <row r="282" ht="15.75" customHeight="1">
      <c r="A282" s="15"/>
      <c r="B282" s="15"/>
      <c r="C282" s="15"/>
      <c r="D282" s="15"/>
      <c r="E282" s="16"/>
      <c r="F282" s="16"/>
      <c r="G282" s="15"/>
      <c r="H282" s="15"/>
      <c r="I282" s="15"/>
      <c r="J282" s="15"/>
      <c r="K282" s="15"/>
      <c r="L282" s="15"/>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row>
    <row r="283" ht="15.75" customHeight="1">
      <c r="A283" s="15"/>
      <c r="B283" s="15"/>
      <c r="C283" s="15"/>
      <c r="D283" s="15"/>
      <c r="E283" s="16"/>
      <c r="F283" s="16"/>
      <c r="G283" s="15"/>
      <c r="H283" s="15"/>
      <c r="I283" s="15"/>
      <c r="J283" s="15"/>
      <c r="K283" s="15"/>
      <c r="L283" s="15"/>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row>
    <row r="284" ht="15.75" customHeight="1">
      <c r="A284" s="15"/>
      <c r="B284" s="15"/>
      <c r="C284" s="15"/>
      <c r="D284" s="15"/>
      <c r="E284" s="16"/>
      <c r="F284" s="16"/>
      <c r="G284" s="15"/>
      <c r="H284" s="15"/>
      <c r="I284" s="15"/>
      <c r="J284" s="15"/>
      <c r="K284" s="15"/>
      <c r="L284" s="15"/>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row>
    <row r="285" ht="15.75" customHeight="1">
      <c r="A285" s="15"/>
      <c r="B285" s="15"/>
      <c r="C285" s="15"/>
      <c r="D285" s="15"/>
      <c r="E285" s="16"/>
      <c r="F285" s="16"/>
      <c r="G285" s="15"/>
      <c r="H285" s="15"/>
      <c r="I285" s="15"/>
      <c r="J285" s="15"/>
      <c r="K285" s="15"/>
      <c r="L285" s="15"/>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row>
    <row r="286" ht="15.75" customHeight="1">
      <c r="A286" s="15"/>
      <c r="B286" s="15"/>
      <c r="C286" s="15"/>
      <c r="D286" s="15"/>
      <c r="E286" s="16"/>
      <c r="F286" s="16"/>
      <c r="G286" s="15"/>
      <c r="H286" s="15"/>
      <c r="I286" s="15"/>
      <c r="J286" s="15"/>
      <c r="K286" s="15"/>
      <c r="L286" s="15"/>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row>
    <row r="287" ht="15.75" customHeight="1">
      <c r="A287" s="15"/>
      <c r="B287" s="15"/>
      <c r="C287" s="15"/>
      <c r="D287" s="15"/>
      <c r="E287" s="16"/>
      <c r="F287" s="16"/>
      <c r="G287" s="15"/>
      <c r="H287" s="15"/>
      <c r="I287" s="15"/>
      <c r="J287" s="15"/>
      <c r="K287" s="15"/>
      <c r="L287" s="15"/>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row>
    <row r="288" ht="15.75" customHeight="1">
      <c r="A288" s="15"/>
      <c r="B288" s="15"/>
      <c r="C288" s="15"/>
      <c r="D288" s="15"/>
      <c r="E288" s="16"/>
      <c r="F288" s="16"/>
      <c r="G288" s="15"/>
      <c r="H288" s="15"/>
      <c r="I288" s="15"/>
      <c r="J288" s="15"/>
      <c r="K288" s="15"/>
      <c r="L288" s="15"/>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row>
    <row r="289" ht="15.75" customHeight="1">
      <c r="A289" s="15"/>
      <c r="B289" s="15"/>
      <c r="C289" s="15"/>
      <c r="D289" s="15"/>
      <c r="E289" s="16"/>
      <c r="F289" s="16"/>
      <c r="G289" s="15"/>
      <c r="H289" s="15"/>
      <c r="I289" s="15"/>
      <c r="J289" s="15"/>
      <c r="K289" s="15"/>
      <c r="L289" s="15"/>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row>
    <row r="290" ht="15.75" customHeight="1">
      <c r="A290" s="15"/>
      <c r="B290" s="15"/>
      <c r="C290" s="15"/>
      <c r="D290" s="15"/>
      <c r="E290" s="16"/>
      <c r="F290" s="16"/>
      <c r="G290" s="15"/>
      <c r="H290" s="15"/>
      <c r="I290" s="15"/>
      <c r="J290" s="15"/>
      <c r="K290" s="15"/>
      <c r="L290" s="15"/>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row>
    <row r="291" ht="15.75" customHeight="1">
      <c r="A291" s="15"/>
      <c r="B291" s="15"/>
      <c r="C291" s="15"/>
      <c r="D291" s="15"/>
      <c r="E291" s="16"/>
      <c r="F291" s="16"/>
      <c r="G291" s="15"/>
      <c r="H291" s="15"/>
      <c r="I291" s="15"/>
      <c r="J291" s="15"/>
      <c r="K291" s="15"/>
      <c r="L291" s="15"/>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row>
    <row r="292" ht="15.75" customHeight="1">
      <c r="A292" s="15"/>
      <c r="B292" s="15"/>
      <c r="C292" s="15"/>
      <c r="D292" s="15"/>
      <c r="E292" s="16"/>
      <c r="F292" s="16"/>
      <c r="G292" s="15"/>
      <c r="H292" s="15"/>
      <c r="I292" s="15"/>
      <c r="J292" s="15"/>
      <c r="K292" s="15"/>
      <c r="L292" s="15"/>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row>
    <row r="293" ht="15.75" customHeight="1">
      <c r="A293" s="15"/>
      <c r="B293" s="15"/>
      <c r="C293" s="15"/>
      <c r="D293" s="15"/>
      <c r="E293" s="16"/>
      <c r="F293" s="16"/>
      <c r="G293" s="15"/>
      <c r="H293" s="15"/>
      <c r="I293" s="15"/>
      <c r="J293" s="15"/>
      <c r="K293" s="15"/>
      <c r="L293" s="15"/>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row>
    <row r="294" ht="15.75" customHeight="1">
      <c r="A294" s="15"/>
      <c r="B294" s="15"/>
      <c r="C294" s="15"/>
      <c r="D294" s="15"/>
      <c r="E294" s="16"/>
      <c r="F294" s="16"/>
      <c r="G294" s="15"/>
      <c r="H294" s="15"/>
      <c r="I294" s="15"/>
      <c r="J294" s="15"/>
      <c r="K294" s="15"/>
      <c r="L294" s="15"/>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row>
    <row r="295" ht="15.75" customHeight="1">
      <c r="A295" s="15"/>
      <c r="B295" s="15"/>
      <c r="C295" s="15"/>
      <c r="D295" s="15"/>
      <c r="E295" s="16"/>
      <c r="F295" s="16"/>
      <c r="G295" s="15"/>
      <c r="H295" s="15"/>
      <c r="I295" s="15"/>
      <c r="J295" s="15"/>
      <c r="K295" s="15"/>
      <c r="L295" s="15"/>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row>
    <row r="296" ht="15.75" customHeight="1">
      <c r="A296" s="15"/>
      <c r="B296" s="15"/>
      <c r="C296" s="15"/>
      <c r="D296" s="15"/>
      <c r="E296" s="16"/>
      <c r="F296" s="16"/>
      <c r="G296" s="15"/>
      <c r="H296" s="15"/>
      <c r="I296" s="15"/>
      <c r="J296" s="15"/>
      <c r="K296" s="15"/>
      <c r="L296" s="15"/>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row>
    <row r="297" ht="15.75" customHeight="1">
      <c r="A297" s="15"/>
      <c r="B297" s="15"/>
      <c r="C297" s="15"/>
      <c r="D297" s="15"/>
      <c r="E297" s="16"/>
      <c r="F297" s="16"/>
      <c r="G297" s="15"/>
      <c r="H297" s="15"/>
      <c r="I297" s="15"/>
      <c r="J297" s="15"/>
      <c r="K297" s="15"/>
      <c r="L297" s="15"/>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row>
    <row r="298" ht="15.75" customHeight="1">
      <c r="A298" s="15"/>
      <c r="B298" s="15"/>
      <c r="C298" s="15"/>
      <c r="D298" s="15"/>
      <c r="E298" s="16"/>
      <c r="F298" s="16"/>
      <c r="G298" s="15"/>
      <c r="H298" s="15"/>
      <c r="I298" s="15"/>
      <c r="J298" s="15"/>
      <c r="K298" s="15"/>
      <c r="L298" s="15"/>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row>
    <row r="299" ht="15.75" customHeight="1">
      <c r="A299" s="15"/>
      <c r="B299" s="15"/>
      <c r="C299" s="15"/>
      <c r="D299" s="15"/>
      <c r="E299" s="16"/>
      <c r="F299" s="16"/>
      <c r="G299" s="15"/>
      <c r="H299" s="15"/>
      <c r="I299" s="15"/>
      <c r="J299" s="15"/>
      <c r="K299" s="15"/>
      <c r="L299" s="15"/>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row>
    <row r="300" ht="15.75" customHeight="1">
      <c r="A300" s="15"/>
      <c r="B300" s="15"/>
      <c r="C300" s="15"/>
      <c r="D300" s="15"/>
      <c r="E300" s="16"/>
      <c r="F300" s="16"/>
      <c r="G300" s="15"/>
      <c r="H300" s="15"/>
      <c r="I300" s="15"/>
      <c r="J300" s="15"/>
      <c r="K300" s="15"/>
      <c r="L300" s="15"/>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row>
    <row r="301" ht="15.75" customHeight="1">
      <c r="A301" s="15"/>
      <c r="B301" s="15"/>
      <c r="C301" s="15"/>
      <c r="D301" s="15"/>
      <c r="E301" s="16"/>
      <c r="F301" s="16"/>
      <c r="G301" s="15"/>
      <c r="H301" s="15"/>
      <c r="I301" s="15"/>
      <c r="J301" s="15"/>
      <c r="K301" s="15"/>
      <c r="L301" s="15"/>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row>
    <row r="302" ht="15.75" customHeight="1">
      <c r="A302" s="15"/>
      <c r="B302" s="15"/>
      <c r="C302" s="15"/>
      <c r="D302" s="15"/>
      <c r="E302" s="16"/>
      <c r="F302" s="16"/>
      <c r="G302" s="15"/>
      <c r="H302" s="15"/>
      <c r="I302" s="15"/>
      <c r="J302" s="15"/>
      <c r="K302" s="15"/>
      <c r="L302" s="15"/>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row>
    <row r="303" ht="15.75" customHeight="1">
      <c r="A303" s="15"/>
      <c r="B303" s="15"/>
      <c r="C303" s="15"/>
      <c r="D303" s="15"/>
      <c r="E303" s="16"/>
      <c r="F303" s="16"/>
      <c r="G303" s="15"/>
      <c r="H303" s="15"/>
      <c r="I303" s="15"/>
      <c r="J303" s="15"/>
      <c r="K303" s="15"/>
      <c r="L303" s="15"/>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row>
    <row r="304" ht="15.75" customHeight="1">
      <c r="A304" s="15"/>
      <c r="B304" s="15"/>
      <c r="C304" s="15"/>
      <c r="D304" s="15"/>
      <c r="E304" s="16"/>
      <c r="F304" s="16"/>
      <c r="G304" s="15"/>
      <c r="H304" s="15"/>
      <c r="I304" s="15"/>
      <c r="J304" s="15"/>
      <c r="K304" s="15"/>
      <c r="L304" s="15"/>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row>
    <row r="305" ht="15.75" customHeight="1">
      <c r="A305" s="15"/>
      <c r="B305" s="15"/>
      <c r="C305" s="15"/>
      <c r="D305" s="15"/>
      <c r="E305" s="16"/>
      <c r="F305" s="16"/>
      <c r="G305" s="15"/>
      <c r="H305" s="15"/>
      <c r="I305" s="15"/>
      <c r="J305" s="15"/>
      <c r="K305" s="15"/>
      <c r="L305" s="15"/>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row>
    <row r="306" ht="15.75" customHeight="1">
      <c r="A306" s="15"/>
      <c r="B306" s="15"/>
      <c r="C306" s="15"/>
      <c r="D306" s="15"/>
      <c r="E306" s="16"/>
      <c r="F306" s="16"/>
      <c r="G306" s="15"/>
      <c r="H306" s="15"/>
      <c r="I306" s="15"/>
      <c r="J306" s="15"/>
      <c r="K306" s="15"/>
      <c r="L306" s="15"/>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row>
    <row r="307" ht="15.75" customHeight="1">
      <c r="A307" s="15"/>
      <c r="B307" s="15"/>
      <c r="C307" s="15"/>
      <c r="D307" s="15"/>
      <c r="E307" s="16"/>
      <c r="F307" s="16"/>
      <c r="G307" s="15"/>
      <c r="H307" s="15"/>
      <c r="I307" s="15"/>
      <c r="J307" s="15"/>
      <c r="K307" s="15"/>
      <c r="L307" s="15"/>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row>
    <row r="308" ht="15.75" customHeight="1">
      <c r="A308" s="15"/>
      <c r="B308" s="15"/>
      <c r="C308" s="15"/>
      <c r="D308" s="15"/>
      <c r="E308" s="16"/>
      <c r="F308" s="16"/>
      <c r="G308" s="15"/>
      <c r="H308" s="15"/>
      <c r="I308" s="15"/>
      <c r="J308" s="15"/>
      <c r="K308" s="15"/>
      <c r="L308" s="15"/>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row>
    <row r="309" ht="15.75" customHeight="1">
      <c r="A309" s="15"/>
      <c r="B309" s="15"/>
      <c r="C309" s="15"/>
      <c r="D309" s="15"/>
      <c r="E309" s="16"/>
      <c r="F309" s="16"/>
      <c r="G309" s="15"/>
      <c r="H309" s="15"/>
      <c r="I309" s="15"/>
      <c r="J309" s="15"/>
      <c r="K309" s="15"/>
      <c r="L309" s="15"/>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row>
    <row r="310" ht="15.75" customHeight="1">
      <c r="A310" s="15"/>
      <c r="B310" s="15"/>
      <c r="C310" s="15"/>
      <c r="D310" s="15"/>
      <c r="E310" s="16"/>
      <c r="F310" s="16"/>
      <c r="G310" s="15"/>
      <c r="H310" s="15"/>
      <c r="I310" s="15"/>
      <c r="J310" s="15"/>
      <c r="K310" s="15"/>
      <c r="L310" s="15"/>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row>
    <row r="311" ht="15.75" customHeight="1">
      <c r="A311" s="15"/>
      <c r="B311" s="15"/>
      <c r="C311" s="15"/>
      <c r="D311" s="15"/>
      <c r="E311" s="16"/>
      <c r="F311" s="16"/>
      <c r="G311" s="15"/>
      <c r="H311" s="15"/>
      <c r="I311" s="15"/>
      <c r="J311" s="15"/>
      <c r="K311" s="15"/>
      <c r="L311" s="15"/>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row>
    <row r="312" ht="15.75" customHeight="1">
      <c r="A312" s="15"/>
      <c r="B312" s="15"/>
      <c r="C312" s="15"/>
      <c r="D312" s="15"/>
      <c r="E312" s="16"/>
      <c r="F312" s="16"/>
      <c r="G312" s="15"/>
      <c r="H312" s="15"/>
      <c r="I312" s="15"/>
      <c r="J312" s="15"/>
      <c r="K312" s="15"/>
      <c r="L312" s="15"/>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row>
    <row r="313" ht="15.75" customHeight="1">
      <c r="A313" s="15"/>
      <c r="B313" s="15"/>
      <c r="C313" s="15"/>
      <c r="D313" s="15"/>
      <c r="E313" s="16"/>
      <c r="F313" s="16"/>
      <c r="G313" s="15"/>
      <c r="H313" s="15"/>
      <c r="I313" s="15"/>
      <c r="J313" s="15"/>
      <c r="K313" s="15"/>
      <c r="L313" s="15"/>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row>
    <row r="314" ht="15.75" customHeight="1">
      <c r="A314" s="15"/>
      <c r="B314" s="15"/>
      <c r="C314" s="15"/>
      <c r="D314" s="15"/>
      <c r="E314" s="16"/>
      <c r="F314" s="16"/>
      <c r="G314" s="15"/>
      <c r="H314" s="15"/>
      <c r="I314" s="15"/>
      <c r="J314" s="15"/>
      <c r="K314" s="15"/>
      <c r="L314" s="15"/>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row>
    <row r="315" ht="15.75" customHeight="1">
      <c r="A315" s="15"/>
      <c r="B315" s="15"/>
      <c r="C315" s="15"/>
      <c r="D315" s="15"/>
      <c r="E315" s="16"/>
      <c r="F315" s="16"/>
      <c r="G315" s="15"/>
      <c r="H315" s="15"/>
      <c r="I315" s="15"/>
      <c r="J315" s="15"/>
      <c r="K315" s="15"/>
      <c r="L315" s="15"/>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row>
    <row r="316" ht="15.75" customHeight="1">
      <c r="A316" s="15"/>
      <c r="B316" s="15"/>
      <c r="C316" s="15"/>
      <c r="D316" s="15"/>
      <c r="E316" s="16"/>
      <c r="F316" s="16"/>
      <c r="G316" s="15"/>
      <c r="H316" s="15"/>
      <c r="I316" s="15"/>
      <c r="J316" s="15"/>
      <c r="K316" s="15"/>
      <c r="L316" s="15"/>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row>
    <row r="317" ht="15.75" customHeight="1">
      <c r="A317" s="15"/>
      <c r="B317" s="15"/>
      <c r="C317" s="15"/>
      <c r="D317" s="15"/>
      <c r="E317" s="16"/>
      <c r="F317" s="16"/>
      <c r="G317" s="15"/>
      <c r="H317" s="15"/>
      <c r="I317" s="15"/>
      <c r="J317" s="15"/>
      <c r="K317" s="15"/>
      <c r="L317" s="15"/>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row>
    <row r="318" ht="15.75" customHeight="1">
      <c r="A318" s="15"/>
      <c r="B318" s="15"/>
      <c r="C318" s="15"/>
      <c r="D318" s="15"/>
      <c r="E318" s="16"/>
      <c r="F318" s="16"/>
      <c r="G318" s="15"/>
      <c r="H318" s="15"/>
      <c r="I318" s="15"/>
      <c r="J318" s="15"/>
      <c r="K318" s="15"/>
      <c r="L318" s="15"/>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row>
    <row r="319" ht="15.75" customHeight="1">
      <c r="A319" s="15"/>
      <c r="B319" s="15"/>
      <c r="C319" s="15"/>
      <c r="D319" s="15"/>
      <c r="E319" s="16"/>
      <c r="F319" s="16"/>
      <c r="G319" s="15"/>
      <c r="H319" s="15"/>
      <c r="I319" s="15"/>
      <c r="J319" s="15"/>
      <c r="K319" s="15"/>
      <c r="L319" s="15"/>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row>
    <row r="320" ht="15.75" customHeight="1">
      <c r="A320" s="15"/>
      <c r="B320" s="15"/>
      <c r="C320" s="15"/>
      <c r="D320" s="15"/>
      <c r="E320" s="16"/>
      <c r="F320" s="16"/>
      <c r="G320" s="15"/>
      <c r="H320" s="15"/>
      <c r="I320" s="15"/>
      <c r="J320" s="15"/>
      <c r="K320" s="15"/>
      <c r="L320" s="15"/>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row>
    <row r="321" ht="15.75" customHeight="1">
      <c r="A321" s="15"/>
      <c r="B321" s="15"/>
      <c r="C321" s="15"/>
      <c r="D321" s="15"/>
      <c r="E321" s="16"/>
      <c r="F321" s="16"/>
      <c r="G321" s="15"/>
      <c r="H321" s="15"/>
      <c r="I321" s="15"/>
      <c r="J321" s="15"/>
      <c r="K321" s="15"/>
      <c r="L321" s="15"/>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row>
    <row r="322" ht="15.75" customHeight="1">
      <c r="A322" s="15"/>
      <c r="B322" s="15"/>
      <c r="C322" s="15"/>
      <c r="D322" s="15"/>
      <c r="E322" s="16"/>
      <c r="F322" s="16"/>
      <c r="G322" s="15"/>
      <c r="H322" s="15"/>
      <c r="I322" s="15"/>
      <c r="J322" s="15"/>
      <c r="K322" s="15"/>
      <c r="L322" s="15"/>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row>
    <row r="323" ht="15.75" customHeight="1">
      <c r="A323" s="15"/>
      <c r="B323" s="15"/>
      <c r="C323" s="15"/>
      <c r="D323" s="15"/>
      <c r="E323" s="16"/>
      <c r="F323" s="16"/>
      <c r="G323" s="15"/>
      <c r="H323" s="15"/>
      <c r="I323" s="15"/>
      <c r="J323" s="15"/>
      <c r="K323" s="15"/>
      <c r="L323" s="15"/>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row>
    <row r="324" ht="15.75" customHeight="1">
      <c r="A324" s="15"/>
      <c r="B324" s="15"/>
      <c r="C324" s="15"/>
      <c r="D324" s="15"/>
      <c r="E324" s="16"/>
      <c r="F324" s="16"/>
      <c r="G324" s="15"/>
      <c r="H324" s="15"/>
      <c r="I324" s="15"/>
      <c r="J324" s="15"/>
      <c r="K324" s="15"/>
      <c r="L324" s="15"/>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row>
    <row r="325" ht="15.75" customHeight="1">
      <c r="A325" s="15"/>
      <c r="B325" s="15"/>
      <c r="C325" s="15"/>
      <c r="D325" s="15"/>
      <c r="E325" s="16"/>
      <c r="F325" s="16"/>
      <c r="G325" s="15"/>
      <c r="H325" s="15"/>
      <c r="I325" s="15"/>
      <c r="J325" s="15"/>
      <c r="K325" s="15"/>
      <c r="L325" s="15"/>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row>
    <row r="326" ht="15.75" customHeight="1">
      <c r="A326" s="15"/>
      <c r="B326" s="15"/>
      <c r="C326" s="15"/>
      <c r="D326" s="15"/>
      <c r="E326" s="16"/>
      <c r="F326" s="16"/>
      <c r="G326" s="15"/>
      <c r="H326" s="15"/>
      <c r="I326" s="15"/>
      <c r="J326" s="15"/>
      <c r="K326" s="15"/>
      <c r="L326" s="15"/>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row>
    <row r="327" ht="15.75" customHeight="1">
      <c r="A327" s="15"/>
      <c r="B327" s="15"/>
      <c r="C327" s="15"/>
      <c r="D327" s="15"/>
      <c r="E327" s="16"/>
      <c r="F327" s="16"/>
      <c r="G327" s="15"/>
      <c r="H327" s="15"/>
      <c r="I327" s="15"/>
      <c r="J327" s="15"/>
      <c r="K327" s="15"/>
      <c r="L327" s="15"/>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row>
    <row r="328" ht="15.75" customHeight="1">
      <c r="A328" s="15"/>
      <c r="B328" s="15"/>
      <c r="C328" s="15"/>
      <c r="D328" s="15"/>
      <c r="E328" s="16"/>
      <c r="F328" s="16"/>
      <c r="G328" s="15"/>
      <c r="H328" s="15"/>
      <c r="I328" s="15"/>
      <c r="J328" s="15"/>
      <c r="K328" s="15"/>
      <c r="L328" s="15"/>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row>
    <row r="329" ht="15.75" customHeight="1">
      <c r="A329" s="15"/>
      <c r="B329" s="15"/>
      <c r="C329" s="15"/>
      <c r="D329" s="15"/>
      <c r="E329" s="16"/>
      <c r="F329" s="16"/>
      <c r="G329" s="15"/>
      <c r="H329" s="15"/>
      <c r="I329" s="15"/>
      <c r="J329" s="15"/>
      <c r="K329" s="15"/>
      <c r="L329" s="15"/>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row>
    <row r="330" ht="15.75" customHeight="1">
      <c r="A330" s="15"/>
      <c r="B330" s="15"/>
      <c r="C330" s="15"/>
      <c r="D330" s="15"/>
      <c r="E330" s="16"/>
      <c r="F330" s="16"/>
      <c r="G330" s="15"/>
      <c r="H330" s="15"/>
      <c r="I330" s="15"/>
      <c r="J330" s="15"/>
      <c r="K330" s="15"/>
      <c r="L330" s="15"/>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row>
    <row r="331" ht="15.75" customHeight="1">
      <c r="A331" s="15"/>
      <c r="B331" s="15"/>
      <c r="C331" s="15"/>
      <c r="D331" s="15"/>
      <c r="E331" s="16"/>
      <c r="F331" s="16"/>
      <c r="G331" s="15"/>
      <c r="H331" s="15"/>
      <c r="I331" s="15"/>
      <c r="J331" s="15"/>
      <c r="K331" s="15"/>
      <c r="L331" s="15"/>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row>
    <row r="332" ht="15.75" customHeight="1">
      <c r="A332" s="15"/>
      <c r="B332" s="15"/>
      <c r="C332" s="15"/>
      <c r="D332" s="15"/>
      <c r="E332" s="16"/>
      <c r="F332" s="16"/>
      <c r="G332" s="15"/>
      <c r="H332" s="15"/>
      <c r="I332" s="15"/>
      <c r="J332" s="15"/>
      <c r="K332" s="15"/>
      <c r="L332" s="15"/>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row>
    <row r="333" ht="15.75" customHeight="1">
      <c r="A333" s="15"/>
      <c r="B333" s="15"/>
      <c r="C333" s="15"/>
      <c r="D333" s="15"/>
      <c r="E333" s="16"/>
      <c r="F333" s="16"/>
      <c r="G333" s="15"/>
      <c r="H333" s="15"/>
      <c r="I333" s="15"/>
      <c r="J333" s="15"/>
      <c r="K333" s="15"/>
      <c r="L333" s="15"/>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row>
    <row r="334" ht="15.75" customHeight="1">
      <c r="A334" s="15"/>
      <c r="B334" s="15"/>
      <c r="C334" s="15"/>
      <c r="D334" s="15"/>
      <c r="E334" s="16"/>
      <c r="F334" s="16"/>
      <c r="G334" s="15"/>
      <c r="H334" s="15"/>
      <c r="I334" s="15"/>
      <c r="J334" s="15"/>
      <c r="K334" s="15"/>
      <c r="L334" s="15"/>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row>
    <row r="335" ht="15.75" customHeight="1">
      <c r="A335" s="15"/>
      <c r="B335" s="15"/>
      <c r="C335" s="15"/>
      <c r="D335" s="15"/>
      <c r="E335" s="16"/>
      <c r="F335" s="16"/>
      <c r="G335" s="15"/>
      <c r="H335" s="15"/>
      <c r="I335" s="15"/>
      <c r="J335" s="15"/>
      <c r="K335" s="15"/>
      <c r="L335" s="15"/>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row>
    <row r="336" ht="15.75" customHeight="1">
      <c r="A336" s="15"/>
      <c r="B336" s="15"/>
      <c r="C336" s="15"/>
      <c r="D336" s="15"/>
      <c r="E336" s="16"/>
      <c r="F336" s="16"/>
      <c r="G336" s="15"/>
      <c r="H336" s="15"/>
      <c r="I336" s="15"/>
      <c r="J336" s="15"/>
      <c r="K336" s="15"/>
      <c r="L336" s="15"/>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row>
    <row r="337" ht="15.75" customHeight="1">
      <c r="A337" s="15"/>
      <c r="B337" s="15"/>
      <c r="C337" s="15"/>
      <c r="D337" s="15"/>
      <c r="E337" s="16"/>
      <c r="F337" s="16"/>
      <c r="G337" s="15"/>
      <c r="H337" s="15"/>
      <c r="I337" s="15"/>
      <c r="J337" s="15"/>
      <c r="K337" s="15"/>
      <c r="L337" s="15"/>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row>
    <row r="338" ht="15.75" customHeight="1">
      <c r="A338" s="15"/>
      <c r="B338" s="15"/>
      <c r="C338" s="15"/>
      <c r="D338" s="15"/>
      <c r="E338" s="16"/>
      <c r="F338" s="16"/>
      <c r="G338" s="15"/>
      <c r="H338" s="15"/>
      <c r="I338" s="15"/>
      <c r="J338" s="15"/>
      <c r="K338" s="15"/>
      <c r="L338" s="15"/>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row>
    <row r="339" ht="15.75" customHeight="1">
      <c r="A339" s="15"/>
      <c r="B339" s="15"/>
      <c r="C339" s="15"/>
      <c r="D339" s="15"/>
      <c r="E339" s="16"/>
      <c r="F339" s="16"/>
      <c r="G339" s="15"/>
      <c r="H339" s="15"/>
      <c r="I339" s="15"/>
      <c r="J339" s="15"/>
      <c r="K339" s="15"/>
      <c r="L339" s="15"/>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row>
    <row r="340" ht="15.75" customHeight="1">
      <c r="A340" s="15"/>
      <c r="B340" s="15"/>
      <c r="C340" s="15"/>
      <c r="D340" s="15"/>
      <c r="E340" s="16"/>
      <c r="F340" s="16"/>
      <c r="G340" s="15"/>
      <c r="H340" s="15"/>
      <c r="I340" s="15"/>
      <c r="J340" s="15"/>
      <c r="K340" s="15"/>
      <c r="L340" s="15"/>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row>
    <row r="341" ht="15.75" customHeight="1">
      <c r="A341" s="15"/>
      <c r="B341" s="15"/>
      <c r="C341" s="15"/>
      <c r="D341" s="15"/>
      <c r="E341" s="16"/>
      <c r="F341" s="16"/>
      <c r="G341" s="15"/>
      <c r="H341" s="15"/>
      <c r="I341" s="15"/>
      <c r="J341" s="15"/>
      <c r="K341" s="15"/>
      <c r="L341" s="15"/>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row>
    <row r="342" ht="15.75" customHeight="1">
      <c r="A342" s="15"/>
      <c r="B342" s="15"/>
      <c r="C342" s="15"/>
      <c r="D342" s="15"/>
      <c r="E342" s="16"/>
      <c r="F342" s="16"/>
      <c r="G342" s="15"/>
      <c r="H342" s="15"/>
      <c r="I342" s="15"/>
      <c r="J342" s="15"/>
      <c r="K342" s="15"/>
      <c r="L342" s="15"/>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row>
    <row r="343" ht="15.75" customHeight="1">
      <c r="A343" s="15"/>
      <c r="B343" s="15"/>
      <c r="C343" s="15"/>
      <c r="D343" s="15"/>
      <c r="E343" s="16"/>
      <c r="F343" s="16"/>
      <c r="G343" s="15"/>
      <c r="H343" s="15"/>
      <c r="I343" s="15"/>
      <c r="J343" s="15"/>
      <c r="K343" s="15"/>
      <c r="L343" s="15"/>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row>
    <row r="344" ht="15.75" customHeight="1">
      <c r="A344" s="15"/>
      <c r="B344" s="15"/>
      <c r="C344" s="15"/>
      <c r="D344" s="15"/>
      <c r="E344" s="16"/>
      <c r="F344" s="16"/>
      <c r="G344" s="15"/>
      <c r="H344" s="15"/>
      <c r="I344" s="15"/>
      <c r="J344" s="15"/>
      <c r="K344" s="15"/>
      <c r="L344" s="15"/>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row>
    <row r="345" ht="15.75" customHeight="1">
      <c r="A345" s="15"/>
      <c r="B345" s="15"/>
      <c r="C345" s="15"/>
      <c r="D345" s="15"/>
      <c r="E345" s="16"/>
      <c r="F345" s="16"/>
      <c r="G345" s="15"/>
      <c r="H345" s="15"/>
      <c r="I345" s="15"/>
      <c r="J345" s="15"/>
      <c r="K345" s="15"/>
      <c r="L345" s="15"/>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row>
    <row r="346" ht="15.75" customHeight="1">
      <c r="A346" s="15"/>
      <c r="B346" s="15"/>
      <c r="C346" s="15"/>
      <c r="D346" s="15"/>
      <c r="E346" s="16"/>
      <c r="F346" s="16"/>
      <c r="G346" s="15"/>
      <c r="H346" s="15"/>
      <c r="I346" s="15"/>
      <c r="J346" s="15"/>
      <c r="K346" s="15"/>
      <c r="L346" s="15"/>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row>
    <row r="347" ht="15.75" customHeight="1">
      <c r="A347" s="15"/>
      <c r="B347" s="15"/>
      <c r="C347" s="15"/>
      <c r="D347" s="15"/>
      <c r="E347" s="16"/>
      <c r="F347" s="16"/>
      <c r="G347" s="15"/>
      <c r="H347" s="15"/>
      <c r="I347" s="15"/>
      <c r="J347" s="15"/>
      <c r="K347" s="15"/>
      <c r="L347" s="15"/>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row>
    <row r="348" ht="15.75" customHeight="1">
      <c r="A348" s="15"/>
      <c r="B348" s="15"/>
      <c r="C348" s="15"/>
      <c r="D348" s="15"/>
      <c r="E348" s="16"/>
      <c r="F348" s="16"/>
      <c r="G348" s="15"/>
      <c r="H348" s="15"/>
      <c r="I348" s="15"/>
      <c r="J348" s="15"/>
      <c r="K348" s="15"/>
      <c r="L348" s="15"/>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row>
    <row r="349" ht="15.75" customHeight="1">
      <c r="A349" s="15"/>
      <c r="B349" s="15"/>
      <c r="C349" s="15"/>
      <c r="D349" s="15"/>
      <c r="E349" s="16"/>
      <c r="F349" s="16"/>
      <c r="G349" s="15"/>
      <c r="H349" s="15"/>
      <c r="I349" s="15"/>
      <c r="J349" s="15"/>
      <c r="K349" s="15"/>
      <c r="L349" s="15"/>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row>
    <row r="350" ht="15.75" customHeight="1">
      <c r="A350" s="15"/>
      <c r="B350" s="15"/>
      <c r="C350" s="15"/>
      <c r="D350" s="15"/>
      <c r="E350" s="16"/>
      <c r="F350" s="16"/>
      <c r="G350" s="15"/>
      <c r="H350" s="15"/>
      <c r="I350" s="15"/>
      <c r="J350" s="15"/>
      <c r="K350" s="15"/>
      <c r="L350" s="15"/>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row>
    <row r="351" ht="15.75" customHeight="1">
      <c r="A351" s="15"/>
      <c r="B351" s="15"/>
      <c r="C351" s="15"/>
      <c r="D351" s="15"/>
      <c r="E351" s="16"/>
      <c r="F351" s="16"/>
      <c r="G351" s="15"/>
      <c r="H351" s="15"/>
      <c r="I351" s="15"/>
      <c r="J351" s="15"/>
      <c r="K351" s="15"/>
      <c r="L351" s="15"/>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row>
    <row r="352" ht="15.75" customHeight="1">
      <c r="A352" s="15"/>
      <c r="B352" s="15"/>
      <c r="C352" s="15"/>
      <c r="D352" s="15"/>
      <c r="E352" s="16"/>
      <c r="F352" s="16"/>
      <c r="G352" s="15"/>
      <c r="H352" s="15"/>
      <c r="I352" s="15"/>
      <c r="J352" s="15"/>
      <c r="K352" s="15"/>
      <c r="L352" s="15"/>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row>
    <row r="353" ht="15.75" customHeight="1">
      <c r="A353" s="15"/>
      <c r="B353" s="15"/>
      <c r="C353" s="15"/>
      <c r="D353" s="15"/>
      <c r="E353" s="16"/>
      <c r="F353" s="16"/>
      <c r="G353" s="15"/>
      <c r="H353" s="15"/>
      <c r="I353" s="15"/>
      <c r="J353" s="15"/>
      <c r="K353" s="15"/>
      <c r="L353" s="15"/>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row>
    <row r="354" ht="15.75" customHeight="1">
      <c r="A354" s="15"/>
      <c r="B354" s="15"/>
      <c r="C354" s="15"/>
      <c r="D354" s="15"/>
      <c r="E354" s="16"/>
      <c r="F354" s="16"/>
      <c r="G354" s="15"/>
      <c r="H354" s="15"/>
      <c r="I354" s="15"/>
      <c r="J354" s="15"/>
      <c r="K354" s="15"/>
      <c r="L354" s="15"/>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row>
    <row r="355" ht="15.75" customHeight="1">
      <c r="A355" s="15"/>
      <c r="B355" s="15"/>
      <c r="C355" s="15"/>
      <c r="D355" s="15"/>
      <c r="E355" s="16"/>
      <c r="F355" s="16"/>
      <c r="G355" s="15"/>
      <c r="H355" s="15"/>
      <c r="I355" s="15"/>
      <c r="J355" s="15"/>
      <c r="K355" s="15"/>
      <c r="L355" s="15"/>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row>
    <row r="356" ht="15.75" customHeight="1">
      <c r="A356" s="15"/>
      <c r="B356" s="15"/>
      <c r="C356" s="15"/>
      <c r="D356" s="15"/>
      <c r="E356" s="16"/>
      <c r="F356" s="16"/>
      <c r="G356" s="15"/>
      <c r="H356" s="15"/>
      <c r="I356" s="15"/>
      <c r="J356" s="15"/>
      <c r="K356" s="15"/>
      <c r="L356" s="15"/>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row>
    <row r="357" ht="15.75" customHeight="1">
      <c r="A357" s="15"/>
      <c r="B357" s="15"/>
      <c r="C357" s="15"/>
      <c r="D357" s="15"/>
      <c r="E357" s="16"/>
      <c r="F357" s="16"/>
      <c r="G357" s="15"/>
      <c r="H357" s="15"/>
      <c r="I357" s="15"/>
      <c r="J357" s="15"/>
      <c r="K357" s="15"/>
      <c r="L357" s="15"/>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row>
    <row r="358" ht="15.75" customHeight="1">
      <c r="A358" s="15"/>
      <c r="B358" s="15"/>
      <c r="C358" s="15"/>
      <c r="D358" s="15"/>
      <c r="E358" s="16"/>
      <c r="F358" s="16"/>
      <c r="G358" s="15"/>
      <c r="H358" s="15"/>
      <c r="I358" s="15"/>
      <c r="J358" s="15"/>
      <c r="K358" s="15"/>
      <c r="L358" s="15"/>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row>
    <row r="359" ht="15.75" customHeight="1">
      <c r="A359" s="15"/>
      <c r="B359" s="15"/>
      <c r="C359" s="15"/>
      <c r="D359" s="15"/>
      <c r="E359" s="16"/>
      <c r="F359" s="16"/>
      <c r="G359" s="15"/>
      <c r="H359" s="15"/>
      <c r="I359" s="15"/>
      <c r="J359" s="15"/>
      <c r="K359" s="15"/>
      <c r="L359" s="15"/>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row>
    <row r="360" ht="15.75" customHeight="1">
      <c r="A360" s="15"/>
      <c r="B360" s="15"/>
      <c r="C360" s="15"/>
      <c r="D360" s="15"/>
      <c r="E360" s="16"/>
      <c r="F360" s="16"/>
      <c r="G360" s="15"/>
      <c r="H360" s="15"/>
      <c r="I360" s="15"/>
      <c r="J360" s="15"/>
      <c r="K360" s="15"/>
      <c r="L360" s="15"/>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row>
    <row r="361" ht="15.75" customHeight="1">
      <c r="A361" s="15"/>
      <c r="B361" s="15"/>
      <c r="C361" s="15"/>
      <c r="D361" s="15"/>
      <c r="E361" s="16"/>
      <c r="F361" s="16"/>
      <c r="G361" s="15"/>
      <c r="H361" s="15"/>
      <c r="I361" s="15"/>
      <c r="J361" s="15"/>
      <c r="K361" s="15"/>
      <c r="L361" s="15"/>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row>
    <row r="362" ht="15.75" customHeight="1">
      <c r="A362" s="15"/>
      <c r="B362" s="15"/>
      <c r="C362" s="15"/>
      <c r="D362" s="15"/>
      <c r="E362" s="16"/>
      <c r="F362" s="16"/>
      <c r="G362" s="15"/>
      <c r="H362" s="15"/>
      <c r="I362" s="15"/>
      <c r="J362" s="15"/>
      <c r="K362" s="15"/>
      <c r="L362" s="15"/>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row>
    <row r="363" ht="15.75" customHeight="1">
      <c r="A363" s="15"/>
      <c r="B363" s="15"/>
      <c r="C363" s="15"/>
      <c r="D363" s="15"/>
      <c r="E363" s="16"/>
      <c r="F363" s="16"/>
      <c r="G363" s="15"/>
      <c r="H363" s="15"/>
      <c r="I363" s="15"/>
      <c r="J363" s="15"/>
      <c r="K363" s="15"/>
      <c r="L363" s="15"/>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row>
    <row r="364" ht="15.75" customHeight="1">
      <c r="A364" s="15"/>
      <c r="B364" s="15"/>
      <c r="C364" s="15"/>
      <c r="D364" s="15"/>
      <c r="E364" s="16"/>
      <c r="F364" s="16"/>
      <c r="G364" s="15"/>
      <c r="H364" s="15"/>
      <c r="I364" s="15"/>
      <c r="J364" s="15"/>
      <c r="K364" s="15"/>
      <c r="L364" s="15"/>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row>
    <row r="365" ht="15.75" customHeight="1">
      <c r="A365" s="15"/>
      <c r="B365" s="15"/>
      <c r="C365" s="15"/>
      <c r="D365" s="15"/>
      <c r="E365" s="16"/>
      <c r="F365" s="16"/>
      <c r="G365" s="15"/>
      <c r="H365" s="15"/>
      <c r="I365" s="15"/>
      <c r="J365" s="15"/>
      <c r="K365" s="15"/>
      <c r="L365" s="15"/>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row>
    <row r="366" ht="15.75" customHeight="1">
      <c r="A366" s="15"/>
      <c r="B366" s="15"/>
      <c r="C366" s="15"/>
      <c r="D366" s="15"/>
      <c r="E366" s="16"/>
      <c r="F366" s="16"/>
      <c r="G366" s="15"/>
      <c r="H366" s="15"/>
      <c r="I366" s="15"/>
      <c r="J366" s="15"/>
      <c r="K366" s="15"/>
      <c r="L366" s="15"/>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row>
    <row r="367" ht="15.75" customHeight="1">
      <c r="A367" s="15"/>
      <c r="B367" s="15"/>
      <c r="C367" s="15"/>
      <c r="D367" s="15"/>
      <c r="E367" s="16"/>
      <c r="F367" s="16"/>
      <c r="G367" s="15"/>
      <c r="H367" s="15"/>
      <c r="I367" s="15"/>
      <c r="J367" s="15"/>
      <c r="K367" s="15"/>
      <c r="L367" s="15"/>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row>
    <row r="368" ht="15.75" customHeight="1">
      <c r="A368" s="15"/>
      <c r="B368" s="15"/>
      <c r="C368" s="15"/>
      <c r="D368" s="15"/>
      <c r="E368" s="16"/>
      <c r="F368" s="16"/>
      <c r="G368" s="15"/>
      <c r="H368" s="15"/>
      <c r="I368" s="15"/>
      <c r="J368" s="15"/>
      <c r="K368" s="15"/>
      <c r="L368" s="15"/>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row>
    <row r="369" ht="15.75" customHeight="1">
      <c r="A369" s="15"/>
      <c r="B369" s="15"/>
      <c r="C369" s="15"/>
      <c r="D369" s="15"/>
      <c r="E369" s="16"/>
      <c r="F369" s="16"/>
      <c r="G369" s="15"/>
      <c r="H369" s="15"/>
      <c r="I369" s="15"/>
      <c r="J369" s="15"/>
      <c r="K369" s="15"/>
      <c r="L369" s="15"/>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row>
    <row r="370" ht="15.75" customHeight="1">
      <c r="A370" s="15"/>
      <c r="B370" s="15"/>
      <c r="C370" s="15"/>
      <c r="D370" s="15"/>
      <c r="E370" s="16"/>
      <c r="F370" s="16"/>
      <c r="G370" s="15"/>
      <c r="H370" s="15"/>
      <c r="I370" s="15"/>
      <c r="J370" s="15"/>
      <c r="K370" s="15"/>
      <c r="L370" s="15"/>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row>
    <row r="371" ht="15.75" customHeight="1">
      <c r="A371" s="15"/>
      <c r="B371" s="15"/>
      <c r="C371" s="15"/>
      <c r="D371" s="15"/>
      <c r="E371" s="16"/>
      <c r="F371" s="16"/>
      <c r="G371" s="15"/>
      <c r="H371" s="15"/>
      <c r="I371" s="15"/>
      <c r="J371" s="15"/>
      <c r="K371" s="15"/>
      <c r="L371" s="15"/>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row>
    <row r="372" ht="15.75" customHeight="1">
      <c r="A372" s="15"/>
      <c r="B372" s="15"/>
      <c r="C372" s="15"/>
      <c r="D372" s="15"/>
      <c r="E372" s="16"/>
      <c r="F372" s="16"/>
      <c r="G372" s="15"/>
      <c r="H372" s="15"/>
      <c r="I372" s="15"/>
      <c r="J372" s="15"/>
      <c r="K372" s="15"/>
      <c r="L372" s="15"/>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row>
    <row r="373" ht="15.75" customHeight="1">
      <c r="A373" s="15"/>
      <c r="B373" s="15"/>
      <c r="C373" s="15"/>
      <c r="D373" s="15"/>
      <c r="E373" s="16"/>
      <c r="F373" s="16"/>
      <c r="G373" s="15"/>
      <c r="H373" s="15"/>
      <c r="I373" s="15"/>
      <c r="J373" s="15"/>
      <c r="K373" s="15"/>
      <c r="L373" s="15"/>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row>
    <row r="374" ht="15.75" customHeight="1">
      <c r="A374" s="15"/>
      <c r="B374" s="15"/>
      <c r="C374" s="15"/>
      <c r="D374" s="15"/>
      <c r="E374" s="16"/>
      <c r="F374" s="16"/>
      <c r="G374" s="15"/>
      <c r="H374" s="15"/>
      <c r="I374" s="15"/>
      <c r="J374" s="15"/>
      <c r="K374" s="15"/>
      <c r="L374" s="15"/>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row>
    <row r="375" ht="15.75" customHeight="1">
      <c r="A375" s="15"/>
      <c r="B375" s="15"/>
      <c r="C375" s="15"/>
      <c r="D375" s="15"/>
      <c r="E375" s="16"/>
      <c r="F375" s="16"/>
      <c r="G375" s="15"/>
      <c r="H375" s="15"/>
      <c r="I375" s="15"/>
      <c r="J375" s="15"/>
      <c r="K375" s="15"/>
      <c r="L375" s="15"/>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row>
    <row r="376" ht="15.75" customHeight="1">
      <c r="A376" s="15"/>
      <c r="B376" s="15"/>
      <c r="C376" s="15"/>
      <c r="D376" s="15"/>
      <c r="E376" s="16"/>
      <c r="F376" s="16"/>
      <c r="G376" s="15"/>
      <c r="H376" s="15"/>
      <c r="I376" s="15"/>
      <c r="J376" s="15"/>
      <c r="K376" s="15"/>
      <c r="L376" s="15"/>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row>
    <row r="377" ht="15.75" customHeight="1">
      <c r="A377" s="15"/>
      <c r="B377" s="15"/>
      <c r="C377" s="15"/>
      <c r="D377" s="15"/>
      <c r="E377" s="16"/>
      <c r="F377" s="16"/>
      <c r="G377" s="15"/>
      <c r="H377" s="15"/>
      <c r="I377" s="15"/>
      <c r="J377" s="15"/>
      <c r="K377" s="15"/>
      <c r="L377" s="15"/>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row>
    <row r="378" ht="15.75" customHeight="1">
      <c r="A378" s="15"/>
      <c r="B378" s="15"/>
      <c r="C378" s="15"/>
      <c r="D378" s="15"/>
      <c r="E378" s="16"/>
      <c r="F378" s="16"/>
      <c r="G378" s="15"/>
      <c r="H378" s="15"/>
      <c r="I378" s="15"/>
      <c r="J378" s="15"/>
      <c r="K378" s="15"/>
      <c r="L378" s="15"/>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row>
    <row r="379" ht="15.75" customHeight="1">
      <c r="A379" s="15"/>
      <c r="B379" s="15"/>
      <c r="C379" s="15"/>
      <c r="D379" s="15"/>
      <c r="E379" s="16"/>
      <c r="F379" s="16"/>
      <c r="G379" s="15"/>
      <c r="H379" s="15"/>
      <c r="I379" s="15"/>
      <c r="J379" s="15"/>
      <c r="K379" s="15"/>
      <c r="L379" s="15"/>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row>
    <row r="380" ht="15.75" customHeight="1">
      <c r="A380" s="15"/>
      <c r="B380" s="15"/>
      <c r="C380" s="15"/>
      <c r="D380" s="15"/>
      <c r="E380" s="16"/>
      <c r="F380" s="16"/>
      <c r="G380" s="15"/>
      <c r="H380" s="15"/>
      <c r="I380" s="15"/>
      <c r="J380" s="15"/>
      <c r="K380" s="15"/>
      <c r="L380" s="15"/>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row>
    <row r="381" ht="15.75" customHeight="1">
      <c r="A381" s="15"/>
      <c r="B381" s="15"/>
      <c r="C381" s="15"/>
      <c r="D381" s="15"/>
      <c r="E381" s="16"/>
      <c r="F381" s="16"/>
      <c r="G381" s="15"/>
      <c r="H381" s="15"/>
      <c r="I381" s="15"/>
      <c r="J381" s="15"/>
      <c r="K381" s="15"/>
      <c r="L381" s="15"/>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row>
    <row r="382" ht="15.75" customHeight="1">
      <c r="A382" s="15"/>
      <c r="B382" s="15"/>
      <c r="C382" s="15"/>
      <c r="D382" s="15"/>
      <c r="E382" s="16"/>
      <c r="F382" s="16"/>
      <c r="G382" s="15"/>
      <c r="H382" s="15"/>
      <c r="I382" s="15"/>
      <c r="J382" s="15"/>
      <c r="K382" s="15"/>
      <c r="L382" s="15"/>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row>
    <row r="383" ht="15.75" customHeight="1">
      <c r="A383" s="15"/>
      <c r="B383" s="15"/>
      <c r="C383" s="15"/>
      <c r="D383" s="15"/>
      <c r="E383" s="16"/>
      <c r="F383" s="16"/>
      <c r="G383" s="15"/>
      <c r="H383" s="15"/>
      <c r="I383" s="15"/>
      <c r="J383" s="15"/>
      <c r="K383" s="15"/>
      <c r="L383" s="15"/>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row>
    <row r="384" ht="15.75" customHeight="1">
      <c r="A384" s="15"/>
      <c r="B384" s="15"/>
      <c r="C384" s="15"/>
      <c r="D384" s="15"/>
      <c r="E384" s="16"/>
      <c r="F384" s="16"/>
      <c r="G384" s="15"/>
      <c r="H384" s="15"/>
      <c r="I384" s="15"/>
      <c r="J384" s="15"/>
      <c r="K384" s="15"/>
      <c r="L384" s="15"/>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row>
    <row r="385" ht="15.75" customHeight="1">
      <c r="A385" s="15"/>
      <c r="B385" s="15"/>
      <c r="C385" s="15"/>
      <c r="D385" s="15"/>
      <c r="E385" s="16"/>
      <c r="F385" s="16"/>
      <c r="G385" s="15"/>
      <c r="H385" s="15"/>
      <c r="I385" s="15"/>
      <c r="J385" s="15"/>
      <c r="K385" s="15"/>
      <c r="L385" s="15"/>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row>
    <row r="386" ht="15.75" customHeight="1">
      <c r="A386" s="15"/>
      <c r="B386" s="15"/>
      <c r="C386" s="15"/>
      <c r="D386" s="15"/>
      <c r="E386" s="16"/>
      <c r="F386" s="16"/>
      <c r="G386" s="15"/>
      <c r="H386" s="15"/>
      <c r="I386" s="15"/>
      <c r="J386" s="15"/>
      <c r="K386" s="15"/>
      <c r="L386" s="15"/>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row>
    <row r="387" ht="15.75" customHeight="1">
      <c r="A387" s="15"/>
      <c r="B387" s="15"/>
      <c r="C387" s="15"/>
      <c r="D387" s="15"/>
      <c r="E387" s="16"/>
      <c r="F387" s="16"/>
      <c r="G387" s="15"/>
      <c r="H387" s="15"/>
      <c r="I387" s="15"/>
      <c r="J387" s="15"/>
      <c r="K387" s="15"/>
      <c r="L387" s="15"/>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row>
    <row r="388" ht="15.75" customHeight="1">
      <c r="A388" s="15"/>
      <c r="B388" s="15"/>
      <c r="C388" s="15"/>
      <c r="D388" s="15"/>
      <c r="E388" s="16"/>
      <c r="F388" s="16"/>
      <c r="G388" s="15"/>
      <c r="H388" s="15"/>
      <c r="I388" s="15"/>
      <c r="J388" s="15"/>
      <c r="K388" s="15"/>
      <c r="L388" s="15"/>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row>
    <row r="389" ht="15.75" customHeight="1">
      <c r="A389" s="15"/>
      <c r="B389" s="15"/>
      <c r="C389" s="15"/>
      <c r="D389" s="15"/>
      <c r="E389" s="16"/>
      <c r="F389" s="16"/>
      <c r="G389" s="15"/>
      <c r="H389" s="15"/>
      <c r="I389" s="15"/>
      <c r="J389" s="15"/>
      <c r="K389" s="15"/>
      <c r="L389" s="15"/>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row>
    <row r="390" ht="15.75" customHeight="1">
      <c r="A390" s="15"/>
      <c r="B390" s="15"/>
      <c r="C390" s="15"/>
      <c r="D390" s="15"/>
      <c r="E390" s="16"/>
      <c r="F390" s="16"/>
      <c r="G390" s="15"/>
      <c r="H390" s="15"/>
      <c r="I390" s="15"/>
      <c r="J390" s="15"/>
      <c r="K390" s="15"/>
      <c r="L390" s="15"/>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row>
    <row r="391" ht="15.75" customHeight="1">
      <c r="A391" s="15"/>
      <c r="B391" s="15"/>
      <c r="C391" s="15"/>
      <c r="D391" s="15"/>
      <c r="E391" s="16"/>
      <c r="F391" s="16"/>
      <c r="G391" s="15"/>
      <c r="H391" s="15"/>
      <c r="I391" s="15"/>
      <c r="J391" s="15"/>
      <c r="K391" s="15"/>
      <c r="L391" s="15"/>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row>
    <row r="392" ht="15.75" customHeight="1">
      <c r="A392" s="15"/>
      <c r="B392" s="15"/>
      <c r="C392" s="15"/>
      <c r="D392" s="15"/>
      <c r="E392" s="16"/>
      <c r="F392" s="16"/>
      <c r="G392" s="15"/>
      <c r="H392" s="15"/>
      <c r="I392" s="15"/>
      <c r="J392" s="15"/>
      <c r="K392" s="15"/>
      <c r="L392" s="15"/>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row>
    <row r="393" ht="15.75" customHeight="1">
      <c r="A393" s="15"/>
      <c r="B393" s="15"/>
      <c r="C393" s="15"/>
      <c r="D393" s="15"/>
      <c r="E393" s="16"/>
      <c r="F393" s="16"/>
      <c r="G393" s="15"/>
      <c r="H393" s="15"/>
      <c r="I393" s="15"/>
      <c r="J393" s="15"/>
      <c r="K393" s="15"/>
      <c r="L393" s="15"/>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row>
    <row r="394" ht="15.75" customHeight="1">
      <c r="A394" s="15"/>
      <c r="B394" s="15"/>
      <c r="C394" s="15"/>
      <c r="D394" s="15"/>
      <c r="E394" s="16"/>
      <c r="F394" s="16"/>
      <c r="G394" s="15"/>
      <c r="H394" s="15"/>
      <c r="I394" s="15"/>
      <c r="J394" s="15"/>
      <c r="K394" s="15"/>
      <c r="L394" s="15"/>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row>
    <row r="395" ht="15.75" customHeight="1">
      <c r="A395" s="15"/>
      <c r="B395" s="15"/>
      <c r="C395" s="15"/>
      <c r="D395" s="15"/>
      <c r="E395" s="16"/>
      <c r="F395" s="16"/>
      <c r="G395" s="15"/>
      <c r="H395" s="15"/>
      <c r="I395" s="15"/>
      <c r="J395" s="15"/>
      <c r="K395" s="15"/>
      <c r="L395" s="15"/>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row>
    <row r="396" ht="15.75" customHeight="1">
      <c r="A396" s="15"/>
      <c r="B396" s="15"/>
      <c r="C396" s="15"/>
      <c r="D396" s="15"/>
      <c r="E396" s="16"/>
      <c r="F396" s="16"/>
      <c r="G396" s="15"/>
      <c r="H396" s="15"/>
      <c r="I396" s="15"/>
      <c r="J396" s="15"/>
      <c r="K396" s="15"/>
      <c r="L396" s="15"/>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row>
    <row r="397" ht="15.75" customHeight="1">
      <c r="A397" s="15"/>
      <c r="B397" s="15"/>
      <c r="C397" s="15"/>
      <c r="D397" s="15"/>
      <c r="E397" s="16"/>
      <c r="F397" s="16"/>
      <c r="G397" s="15"/>
      <c r="H397" s="15"/>
      <c r="I397" s="15"/>
      <c r="J397" s="15"/>
      <c r="K397" s="15"/>
      <c r="L397" s="15"/>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row>
    <row r="398" ht="15.75" customHeight="1">
      <c r="A398" s="15"/>
      <c r="B398" s="15"/>
      <c r="C398" s="15"/>
      <c r="D398" s="15"/>
      <c r="E398" s="16"/>
      <c r="F398" s="16"/>
      <c r="G398" s="15"/>
      <c r="H398" s="15"/>
      <c r="I398" s="15"/>
      <c r="J398" s="15"/>
      <c r="K398" s="15"/>
      <c r="L398" s="15"/>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row>
    <row r="399" ht="15.75" customHeight="1">
      <c r="A399" s="15"/>
      <c r="B399" s="15"/>
      <c r="C399" s="15"/>
      <c r="D399" s="15"/>
      <c r="E399" s="16"/>
      <c r="F399" s="16"/>
      <c r="G399" s="15"/>
      <c r="H399" s="15"/>
      <c r="I399" s="15"/>
      <c r="J399" s="15"/>
      <c r="K399" s="15"/>
      <c r="L399" s="15"/>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row>
    <row r="400" ht="15.75" customHeight="1">
      <c r="A400" s="15"/>
      <c r="B400" s="15"/>
      <c r="C400" s="15"/>
      <c r="D400" s="15"/>
      <c r="E400" s="16"/>
      <c r="F400" s="16"/>
      <c r="G400" s="15"/>
      <c r="H400" s="15"/>
      <c r="I400" s="15"/>
      <c r="J400" s="15"/>
      <c r="K400" s="15"/>
      <c r="L400" s="15"/>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row>
    <row r="401" ht="15.75" customHeight="1">
      <c r="A401" s="15"/>
      <c r="B401" s="15"/>
      <c r="C401" s="15"/>
      <c r="D401" s="15"/>
      <c r="E401" s="16"/>
      <c r="F401" s="16"/>
      <c r="G401" s="15"/>
      <c r="H401" s="15"/>
      <c r="I401" s="15"/>
      <c r="J401" s="15"/>
      <c r="K401" s="15"/>
      <c r="L401" s="15"/>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row>
    <row r="402" ht="15.75" customHeight="1">
      <c r="A402" s="15"/>
      <c r="B402" s="15"/>
      <c r="C402" s="15"/>
      <c r="D402" s="15"/>
      <c r="E402" s="16"/>
      <c r="F402" s="16"/>
      <c r="G402" s="15"/>
      <c r="H402" s="15"/>
      <c r="I402" s="15"/>
      <c r="J402" s="15"/>
      <c r="K402" s="15"/>
      <c r="L402" s="15"/>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row>
    <row r="403" ht="15.75" customHeight="1">
      <c r="A403" s="15"/>
      <c r="B403" s="15"/>
      <c r="C403" s="15"/>
      <c r="D403" s="15"/>
      <c r="E403" s="16"/>
      <c r="F403" s="16"/>
      <c r="G403" s="15"/>
      <c r="H403" s="15"/>
      <c r="I403" s="15"/>
      <c r="J403" s="15"/>
      <c r="K403" s="15"/>
      <c r="L403" s="15"/>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row>
    <row r="404" ht="15.75" customHeight="1">
      <c r="A404" s="15"/>
      <c r="B404" s="15"/>
      <c r="C404" s="15"/>
      <c r="D404" s="15"/>
      <c r="E404" s="16"/>
      <c r="F404" s="16"/>
      <c r="G404" s="15"/>
      <c r="H404" s="15"/>
      <c r="I404" s="15"/>
      <c r="J404" s="15"/>
      <c r="K404" s="15"/>
      <c r="L404" s="15"/>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row>
    <row r="405" ht="15.75" customHeight="1">
      <c r="A405" s="15"/>
      <c r="B405" s="15"/>
      <c r="C405" s="15"/>
      <c r="D405" s="15"/>
      <c r="E405" s="16"/>
      <c r="F405" s="16"/>
      <c r="G405" s="15"/>
      <c r="H405" s="15"/>
      <c r="I405" s="15"/>
      <c r="J405" s="15"/>
      <c r="K405" s="15"/>
      <c r="L405" s="15"/>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row>
    <row r="406" ht="15.75" customHeight="1">
      <c r="A406" s="15"/>
      <c r="B406" s="15"/>
      <c r="C406" s="15"/>
      <c r="D406" s="15"/>
      <c r="E406" s="16"/>
      <c r="F406" s="16"/>
      <c r="G406" s="15"/>
      <c r="H406" s="15"/>
      <c r="I406" s="15"/>
      <c r="J406" s="15"/>
      <c r="K406" s="15"/>
      <c r="L406" s="15"/>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row>
    <row r="407" ht="15.75" customHeight="1">
      <c r="A407" s="15"/>
      <c r="B407" s="15"/>
      <c r="C407" s="15"/>
      <c r="D407" s="15"/>
      <c r="E407" s="16"/>
      <c r="F407" s="16"/>
      <c r="G407" s="15"/>
      <c r="H407" s="15"/>
      <c r="I407" s="15"/>
      <c r="J407" s="15"/>
      <c r="K407" s="15"/>
      <c r="L407" s="15"/>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row>
    <row r="408" ht="15.75" customHeight="1">
      <c r="A408" s="15"/>
      <c r="B408" s="15"/>
      <c r="C408" s="15"/>
      <c r="D408" s="15"/>
      <c r="E408" s="16"/>
      <c r="F408" s="16"/>
      <c r="G408" s="15"/>
      <c r="H408" s="15"/>
      <c r="I408" s="15"/>
      <c r="J408" s="15"/>
      <c r="K408" s="15"/>
      <c r="L408" s="15"/>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row>
    <row r="409" ht="15.75" customHeight="1">
      <c r="A409" s="15"/>
      <c r="B409" s="15"/>
      <c r="C409" s="15"/>
      <c r="D409" s="15"/>
      <c r="E409" s="16"/>
      <c r="F409" s="16"/>
      <c r="G409" s="15"/>
      <c r="H409" s="15"/>
      <c r="I409" s="15"/>
      <c r="J409" s="15"/>
      <c r="K409" s="15"/>
      <c r="L409" s="15"/>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row>
    <row r="410" ht="15.75" customHeight="1">
      <c r="A410" s="15"/>
      <c r="B410" s="15"/>
      <c r="C410" s="15"/>
      <c r="D410" s="15"/>
      <c r="E410" s="16"/>
      <c r="F410" s="16"/>
      <c r="G410" s="15"/>
      <c r="H410" s="15"/>
      <c r="I410" s="15"/>
      <c r="J410" s="15"/>
      <c r="K410" s="15"/>
      <c r="L410" s="15"/>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row>
    <row r="411" ht="15.75" customHeight="1">
      <c r="A411" s="15"/>
      <c r="B411" s="15"/>
      <c r="C411" s="15"/>
      <c r="D411" s="15"/>
      <c r="E411" s="16"/>
      <c r="F411" s="16"/>
      <c r="G411" s="15"/>
      <c r="H411" s="15"/>
      <c r="I411" s="15"/>
      <c r="J411" s="15"/>
      <c r="K411" s="15"/>
      <c r="L411" s="15"/>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row>
    <row r="412" ht="15.75" customHeight="1">
      <c r="A412" s="15"/>
      <c r="B412" s="15"/>
      <c r="C412" s="15"/>
      <c r="D412" s="15"/>
      <c r="E412" s="16"/>
      <c r="F412" s="16"/>
      <c r="G412" s="15"/>
      <c r="H412" s="15"/>
      <c r="I412" s="15"/>
      <c r="J412" s="15"/>
      <c r="K412" s="15"/>
      <c r="L412" s="15"/>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row>
    <row r="413" ht="15.75" customHeight="1">
      <c r="A413" s="15"/>
      <c r="B413" s="15"/>
      <c r="C413" s="15"/>
      <c r="D413" s="15"/>
      <c r="E413" s="16"/>
      <c r="F413" s="16"/>
      <c r="G413" s="15"/>
      <c r="H413" s="15"/>
      <c r="I413" s="15"/>
      <c r="J413" s="15"/>
      <c r="K413" s="15"/>
      <c r="L413" s="15"/>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row>
    <row r="414" ht="15.75" customHeight="1">
      <c r="A414" s="15"/>
      <c r="B414" s="15"/>
      <c r="C414" s="15"/>
      <c r="D414" s="15"/>
      <c r="E414" s="16"/>
      <c r="F414" s="16"/>
      <c r="G414" s="15"/>
      <c r="H414" s="15"/>
      <c r="I414" s="15"/>
      <c r="J414" s="15"/>
      <c r="K414" s="15"/>
      <c r="L414" s="15"/>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row>
    <row r="415" ht="15.75" customHeight="1">
      <c r="A415" s="15"/>
      <c r="B415" s="15"/>
      <c r="C415" s="15"/>
      <c r="D415" s="15"/>
      <c r="E415" s="16"/>
      <c r="F415" s="16"/>
      <c r="G415" s="15"/>
      <c r="H415" s="15"/>
      <c r="I415" s="15"/>
      <c r="J415" s="15"/>
      <c r="K415" s="15"/>
      <c r="L415" s="15"/>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row>
    <row r="416" ht="15.75" customHeight="1">
      <c r="A416" s="15"/>
      <c r="B416" s="15"/>
      <c r="C416" s="15"/>
      <c r="D416" s="15"/>
      <c r="E416" s="16"/>
      <c r="F416" s="16"/>
      <c r="G416" s="15"/>
      <c r="H416" s="15"/>
      <c r="I416" s="15"/>
      <c r="J416" s="15"/>
      <c r="K416" s="15"/>
      <c r="L416" s="15"/>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row>
    <row r="417" ht="15.75" customHeight="1">
      <c r="A417" s="15"/>
      <c r="B417" s="15"/>
      <c r="C417" s="15"/>
      <c r="D417" s="15"/>
      <c r="E417" s="16"/>
      <c r="F417" s="16"/>
      <c r="G417" s="15"/>
      <c r="H417" s="15"/>
      <c r="I417" s="15"/>
      <c r="J417" s="15"/>
      <c r="K417" s="15"/>
      <c r="L417" s="15"/>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row>
    <row r="418" ht="15.75" customHeight="1">
      <c r="A418" s="15"/>
      <c r="B418" s="15"/>
      <c r="C418" s="15"/>
      <c r="D418" s="15"/>
      <c r="E418" s="16"/>
      <c r="F418" s="16"/>
      <c r="G418" s="15"/>
      <c r="H418" s="15"/>
      <c r="I418" s="15"/>
      <c r="J418" s="15"/>
      <c r="K418" s="15"/>
      <c r="L418" s="15"/>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row>
    <row r="419" ht="15.75" customHeight="1">
      <c r="A419" s="15"/>
      <c r="B419" s="15"/>
      <c r="C419" s="15"/>
      <c r="D419" s="15"/>
      <c r="E419" s="16"/>
      <c r="F419" s="16"/>
      <c r="G419" s="15"/>
      <c r="H419" s="15"/>
      <c r="I419" s="15"/>
      <c r="J419" s="15"/>
      <c r="K419" s="15"/>
      <c r="L419" s="15"/>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row>
    <row r="420" ht="15.75" customHeight="1">
      <c r="A420" s="15"/>
      <c r="B420" s="15"/>
      <c r="C420" s="15"/>
      <c r="D420" s="15"/>
      <c r="E420" s="16"/>
      <c r="F420" s="16"/>
      <c r="G420" s="15"/>
      <c r="H420" s="15"/>
      <c r="I420" s="15"/>
      <c r="J420" s="15"/>
      <c r="K420" s="15"/>
      <c r="L420" s="15"/>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row>
    <row r="421" ht="15.75" customHeight="1">
      <c r="A421" s="15"/>
      <c r="B421" s="15"/>
      <c r="C421" s="15"/>
      <c r="D421" s="15"/>
      <c r="E421" s="16"/>
      <c r="F421" s="16"/>
      <c r="G421" s="15"/>
      <c r="H421" s="15"/>
      <c r="I421" s="15"/>
      <c r="J421" s="15"/>
      <c r="K421" s="15"/>
      <c r="L421" s="15"/>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row>
    <row r="422" ht="15.75" customHeight="1">
      <c r="A422" s="15"/>
      <c r="B422" s="15"/>
      <c r="C422" s="15"/>
      <c r="D422" s="15"/>
      <c r="E422" s="16"/>
      <c r="F422" s="16"/>
      <c r="G422" s="15"/>
      <c r="H422" s="15"/>
      <c r="I422" s="15"/>
      <c r="J422" s="15"/>
      <c r="K422" s="15"/>
      <c r="L422" s="15"/>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row>
    <row r="423" ht="15.75" customHeight="1">
      <c r="A423" s="15"/>
      <c r="B423" s="15"/>
      <c r="C423" s="15"/>
      <c r="D423" s="15"/>
      <c r="E423" s="16"/>
      <c r="F423" s="16"/>
      <c r="G423" s="15"/>
      <c r="H423" s="15"/>
      <c r="I423" s="15"/>
      <c r="J423" s="15"/>
      <c r="K423" s="15"/>
      <c r="L423" s="15"/>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row>
    <row r="424" ht="15.75" customHeight="1">
      <c r="A424" s="15"/>
      <c r="B424" s="15"/>
      <c r="C424" s="15"/>
      <c r="D424" s="15"/>
      <c r="E424" s="16"/>
      <c r="F424" s="16"/>
      <c r="G424" s="15"/>
      <c r="H424" s="15"/>
      <c r="I424" s="15"/>
      <c r="J424" s="15"/>
      <c r="K424" s="15"/>
      <c r="L424" s="15"/>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row>
    <row r="425" ht="15.75" customHeight="1">
      <c r="A425" s="15"/>
      <c r="B425" s="15"/>
      <c r="C425" s="15"/>
      <c r="D425" s="15"/>
      <c r="E425" s="16"/>
      <c r="F425" s="16"/>
      <c r="G425" s="15"/>
      <c r="H425" s="15"/>
      <c r="I425" s="15"/>
      <c r="J425" s="15"/>
      <c r="K425" s="15"/>
      <c r="L425" s="15"/>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row>
    <row r="426" ht="15.75" customHeight="1">
      <c r="A426" s="15"/>
      <c r="B426" s="15"/>
      <c r="C426" s="15"/>
      <c r="D426" s="15"/>
      <c r="E426" s="16"/>
      <c r="F426" s="16"/>
      <c r="G426" s="15"/>
      <c r="H426" s="15"/>
      <c r="I426" s="15"/>
      <c r="J426" s="15"/>
      <c r="K426" s="15"/>
      <c r="L426" s="15"/>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row>
    <row r="427" ht="15.75" customHeight="1">
      <c r="A427" s="15"/>
      <c r="B427" s="15"/>
      <c r="C427" s="15"/>
      <c r="D427" s="15"/>
      <c r="E427" s="16"/>
      <c r="F427" s="16"/>
      <c r="G427" s="15"/>
      <c r="H427" s="15"/>
      <c r="I427" s="15"/>
      <c r="J427" s="15"/>
      <c r="K427" s="15"/>
      <c r="L427" s="15"/>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row>
    <row r="428" ht="15.75" customHeight="1">
      <c r="A428" s="15"/>
      <c r="B428" s="15"/>
      <c r="C428" s="15"/>
      <c r="D428" s="15"/>
      <c r="E428" s="16"/>
      <c r="F428" s="16"/>
      <c r="G428" s="15"/>
      <c r="H428" s="15"/>
      <c r="I428" s="15"/>
      <c r="J428" s="15"/>
      <c r="K428" s="15"/>
      <c r="L428" s="15"/>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row>
    <row r="429" ht="15.75" customHeight="1">
      <c r="A429" s="15"/>
      <c r="B429" s="15"/>
      <c r="C429" s="15"/>
      <c r="D429" s="15"/>
      <c r="E429" s="16"/>
      <c r="F429" s="16"/>
      <c r="G429" s="15"/>
      <c r="H429" s="15"/>
      <c r="I429" s="15"/>
      <c r="J429" s="15"/>
      <c r="K429" s="15"/>
      <c r="L429" s="15"/>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row>
    <row r="430" ht="15.75" customHeight="1">
      <c r="A430" s="15"/>
      <c r="B430" s="15"/>
      <c r="C430" s="15"/>
      <c r="D430" s="15"/>
      <c r="E430" s="16"/>
      <c r="F430" s="16"/>
      <c r="G430" s="15"/>
      <c r="H430" s="15"/>
      <c r="I430" s="15"/>
      <c r="J430" s="15"/>
      <c r="K430" s="15"/>
      <c r="L430" s="15"/>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row>
    <row r="431" ht="15.75" customHeight="1">
      <c r="A431" s="15"/>
      <c r="B431" s="15"/>
      <c r="C431" s="15"/>
      <c r="D431" s="15"/>
      <c r="E431" s="16"/>
      <c r="F431" s="16"/>
      <c r="G431" s="15"/>
      <c r="H431" s="15"/>
      <c r="I431" s="15"/>
      <c r="J431" s="15"/>
      <c r="K431" s="15"/>
      <c r="L431" s="15"/>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row>
    <row r="432" ht="15.75" customHeight="1">
      <c r="A432" s="15"/>
      <c r="B432" s="15"/>
      <c r="C432" s="15"/>
      <c r="D432" s="15"/>
      <c r="E432" s="16"/>
      <c r="F432" s="16"/>
      <c r="G432" s="15"/>
      <c r="H432" s="15"/>
      <c r="I432" s="15"/>
      <c r="J432" s="15"/>
      <c r="K432" s="15"/>
      <c r="L432" s="15"/>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row>
    <row r="433" ht="15.75" customHeight="1">
      <c r="A433" s="15"/>
      <c r="B433" s="15"/>
      <c r="C433" s="15"/>
      <c r="D433" s="15"/>
      <c r="E433" s="16"/>
      <c r="F433" s="16"/>
      <c r="G433" s="15"/>
      <c r="H433" s="15"/>
      <c r="I433" s="15"/>
      <c r="J433" s="15"/>
      <c r="K433" s="15"/>
      <c r="L433" s="15"/>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row>
    <row r="434" ht="15.75" customHeight="1">
      <c r="A434" s="15"/>
      <c r="B434" s="15"/>
      <c r="C434" s="15"/>
      <c r="D434" s="15"/>
      <c r="E434" s="16"/>
      <c r="F434" s="16"/>
      <c r="G434" s="15"/>
      <c r="H434" s="15"/>
      <c r="I434" s="15"/>
      <c r="J434" s="15"/>
      <c r="K434" s="15"/>
      <c r="L434" s="15"/>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row>
    <row r="435" ht="15.75" customHeight="1">
      <c r="A435" s="15"/>
      <c r="B435" s="15"/>
      <c r="C435" s="15"/>
      <c r="D435" s="15"/>
      <c r="E435" s="16"/>
      <c r="F435" s="16"/>
      <c r="G435" s="15"/>
      <c r="H435" s="15"/>
      <c r="I435" s="15"/>
      <c r="J435" s="15"/>
      <c r="K435" s="15"/>
      <c r="L435" s="15"/>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row>
    <row r="436" ht="15.75" customHeight="1">
      <c r="A436" s="15"/>
      <c r="B436" s="15"/>
      <c r="C436" s="15"/>
      <c r="D436" s="15"/>
      <c r="E436" s="16"/>
      <c r="F436" s="16"/>
      <c r="G436" s="15"/>
      <c r="H436" s="15"/>
      <c r="I436" s="15"/>
      <c r="J436" s="15"/>
      <c r="K436" s="15"/>
      <c r="L436" s="15"/>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row>
    <row r="437" ht="15.75" customHeight="1">
      <c r="A437" s="15"/>
      <c r="B437" s="15"/>
      <c r="C437" s="15"/>
      <c r="D437" s="15"/>
      <c r="E437" s="16"/>
      <c r="F437" s="16"/>
      <c r="G437" s="15"/>
      <c r="H437" s="15"/>
      <c r="I437" s="15"/>
      <c r="J437" s="15"/>
      <c r="K437" s="15"/>
      <c r="L437" s="15"/>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row>
    <row r="438" ht="15.75" customHeight="1">
      <c r="A438" s="15"/>
      <c r="B438" s="15"/>
      <c r="C438" s="15"/>
      <c r="D438" s="15"/>
      <c r="E438" s="16"/>
      <c r="F438" s="16"/>
      <c r="G438" s="15"/>
      <c r="H438" s="15"/>
      <c r="I438" s="15"/>
      <c r="J438" s="15"/>
      <c r="K438" s="15"/>
      <c r="L438" s="15"/>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row>
    <row r="439" ht="15.75" customHeight="1">
      <c r="A439" s="15"/>
      <c r="B439" s="15"/>
      <c r="C439" s="15"/>
      <c r="D439" s="15"/>
      <c r="E439" s="16"/>
      <c r="F439" s="16"/>
      <c r="G439" s="15"/>
      <c r="H439" s="15"/>
      <c r="I439" s="15"/>
      <c r="J439" s="15"/>
      <c r="K439" s="15"/>
      <c r="L439" s="15"/>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row>
    <row r="440" ht="15.75" customHeight="1">
      <c r="A440" s="15"/>
      <c r="B440" s="15"/>
      <c r="C440" s="15"/>
      <c r="D440" s="15"/>
      <c r="E440" s="16"/>
      <c r="F440" s="16"/>
      <c r="G440" s="15"/>
      <c r="H440" s="15"/>
      <c r="I440" s="15"/>
      <c r="J440" s="15"/>
      <c r="K440" s="15"/>
      <c r="L440" s="15"/>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row>
    <row r="441" ht="15.75" customHeight="1">
      <c r="A441" s="15"/>
      <c r="B441" s="15"/>
      <c r="C441" s="15"/>
      <c r="D441" s="15"/>
      <c r="E441" s="16"/>
      <c r="F441" s="16"/>
      <c r="G441" s="15"/>
      <c r="H441" s="15"/>
      <c r="I441" s="15"/>
      <c r="J441" s="15"/>
      <c r="K441" s="15"/>
      <c r="L441" s="15"/>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row>
    <row r="442" ht="15.75" customHeight="1">
      <c r="A442" s="15"/>
      <c r="B442" s="15"/>
      <c r="C442" s="15"/>
      <c r="D442" s="15"/>
      <c r="E442" s="16"/>
      <c r="F442" s="16"/>
      <c r="G442" s="15"/>
      <c r="H442" s="15"/>
      <c r="I442" s="15"/>
      <c r="J442" s="15"/>
      <c r="K442" s="15"/>
      <c r="L442" s="15"/>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row>
    <row r="443" ht="15.75" customHeight="1">
      <c r="A443" s="15"/>
      <c r="B443" s="15"/>
      <c r="C443" s="15"/>
      <c r="D443" s="15"/>
      <c r="E443" s="16"/>
      <c r="F443" s="16"/>
      <c r="G443" s="15"/>
      <c r="H443" s="15"/>
      <c r="I443" s="15"/>
      <c r="J443" s="15"/>
      <c r="K443" s="15"/>
      <c r="L443" s="15"/>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row>
    <row r="444" ht="15.75" customHeight="1">
      <c r="A444" s="15"/>
      <c r="B444" s="15"/>
      <c r="C444" s="15"/>
      <c r="D444" s="15"/>
      <c r="E444" s="16"/>
      <c r="F444" s="16"/>
      <c r="G444" s="15"/>
      <c r="H444" s="15"/>
      <c r="I444" s="15"/>
      <c r="J444" s="15"/>
      <c r="K444" s="15"/>
      <c r="L444" s="15"/>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row>
    <row r="445" ht="15.75" customHeight="1">
      <c r="A445" s="15"/>
      <c r="B445" s="15"/>
      <c r="C445" s="15"/>
      <c r="D445" s="15"/>
      <c r="E445" s="16"/>
      <c r="F445" s="16"/>
      <c r="G445" s="15"/>
      <c r="H445" s="15"/>
      <c r="I445" s="15"/>
      <c r="J445" s="15"/>
      <c r="K445" s="15"/>
      <c r="L445" s="15"/>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row>
    <row r="446" ht="15.75" customHeight="1">
      <c r="A446" s="15"/>
      <c r="B446" s="15"/>
      <c r="C446" s="15"/>
      <c r="D446" s="15"/>
      <c r="E446" s="16"/>
      <c r="F446" s="16"/>
      <c r="G446" s="15"/>
      <c r="H446" s="15"/>
      <c r="I446" s="15"/>
      <c r="J446" s="15"/>
      <c r="K446" s="15"/>
      <c r="L446" s="15"/>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row>
    <row r="447" ht="15.75" customHeight="1">
      <c r="A447" s="15"/>
      <c r="B447" s="15"/>
      <c r="C447" s="15"/>
      <c r="D447" s="15"/>
      <c r="E447" s="16"/>
      <c r="F447" s="16"/>
      <c r="G447" s="15"/>
      <c r="H447" s="15"/>
      <c r="I447" s="15"/>
      <c r="J447" s="15"/>
      <c r="K447" s="15"/>
      <c r="L447" s="15"/>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row>
    <row r="448" ht="15.75" customHeight="1">
      <c r="A448" s="15"/>
      <c r="B448" s="15"/>
      <c r="C448" s="15"/>
      <c r="D448" s="15"/>
      <c r="E448" s="16"/>
      <c r="F448" s="16"/>
      <c r="G448" s="15"/>
      <c r="H448" s="15"/>
      <c r="I448" s="15"/>
      <c r="J448" s="15"/>
      <c r="K448" s="15"/>
      <c r="L448" s="15"/>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row>
    <row r="449" ht="15.75" customHeight="1">
      <c r="A449" s="15"/>
      <c r="B449" s="15"/>
      <c r="C449" s="15"/>
      <c r="D449" s="15"/>
      <c r="E449" s="16"/>
      <c r="F449" s="16"/>
      <c r="G449" s="15"/>
      <c r="H449" s="15"/>
      <c r="I449" s="15"/>
      <c r="J449" s="15"/>
      <c r="K449" s="15"/>
      <c r="L449" s="15"/>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row>
    <row r="450" ht="15.75" customHeight="1">
      <c r="A450" s="15"/>
      <c r="B450" s="15"/>
      <c r="C450" s="15"/>
      <c r="D450" s="15"/>
      <c r="E450" s="16"/>
      <c r="F450" s="16"/>
      <c r="G450" s="15"/>
      <c r="H450" s="15"/>
      <c r="I450" s="15"/>
      <c r="J450" s="15"/>
      <c r="K450" s="15"/>
      <c r="L450" s="15"/>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row>
    <row r="451" ht="15.75" customHeight="1">
      <c r="A451" s="15"/>
      <c r="B451" s="15"/>
      <c r="C451" s="15"/>
      <c r="D451" s="15"/>
      <c r="E451" s="16"/>
      <c r="F451" s="16"/>
      <c r="G451" s="15"/>
      <c r="H451" s="15"/>
      <c r="I451" s="15"/>
      <c r="J451" s="15"/>
      <c r="K451" s="15"/>
      <c r="L451" s="15"/>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row>
    <row r="452" ht="15.75" customHeight="1">
      <c r="A452" s="15"/>
      <c r="B452" s="15"/>
      <c r="C452" s="15"/>
      <c r="D452" s="15"/>
      <c r="E452" s="16"/>
      <c r="F452" s="16"/>
      <c r="G452" s="15"/>
      <c r="H452" s="15"/>
      <c r="I452" s="15"/>
      <c r="J452" s="15"/>
      <c r="K452" s="15"/>
      <c r="L452" s="15"/>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row>
    <row r="453" ht="15.75" customHeight="1">
      <c r="A453" s="15"/>
      <c r="B453" s="15"/>
      <c r="C453" s="15"/>
      <c r="D453" s="15"/>
      <c r="E453" s="16"/>
      <c r="F453" s="16"/>
      <c r="G453" s="15"/>
      <c r="H453" s="15"/>
      <c r="I453" s="15"/>
      <c r="J453" s="15"/>
      <c r="K453" s="15"/>
      <c r="L453" s="15"/>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row>
    <row r="454" ht="15.75" customHeight="1">
      <c r="A454" s="15"/>
      <c r="B454" s="15"/>
      <c r="C454" s="15"/>
      <c r="D454" s="15"/>
      <c r="E454" s="16"/>
      <c r="F454" s="16"/>
      <c r="G454" s="15"/>
      <c r="H454" s="15"/>
      <c r="I454" s="15"/>
      <c r="J454" s="15"/>
      <c r="K454" s="15"/>
      <c r="L454" s="15"/>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row>
    <row r="455" ht="15.75" customHeight="1">
      <c r="A455" s="15"/>
      <c r="B455" s="15"/>
      <c r="C455" s="15"/>
      <c r="D455" s="15"/>
      <c r="E455" s="16"/>
      <c r="F455" s="16"/>
      <c r="G455" s="15"/>
      <c r="H455" s="15"/>
      <c r="I455" s="15"/>
      <c r="J455" s="15"/>
      <c r="K455" s="15"/>
      <c r="L455" s="15"/>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row>
    <row r="456" ht="15.75" customHeight="1">
      <c r="A456" s="15"/>
      <c r="B456" s="15"/>
      <c r="C456" s="15"/>
      <c r="D456" s="15"/>
      <c r="E456" s="16"/>
      <c r="F456" s="16"/>
      <c r="G456" s="15"/>
      <c r="H456" s="15"/>
      <c r="I456" s="15"/>
      <c r="J456" s="15"/>
      <c r="K456" s="15"/>
      <c r="L456" s="15"/>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row>
    <row r="457" ht="15.75" customHeight="1">
      <c r="A457" s="15"/>
      <c r="B457" s="15"/>
      <c r="C457" s="15"/>
      <c r="D457" s="15"/>
      <c r="E457" s="16"/>
      <c r="F457" s="16"/>
      <c r="G457" s="15"/>
      <c r="H457" s="15"/>
      <c r="I457" s="15"/>
      <c r="J457" s="15"/>
      <c r="K457" s="15"/>
      <c r="L457" s="15"/>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row>
    <row r="458" ht="15.75" customHeight="1">
      <c r="A458" s="15"/>
      <c r="B458" s="15"/>
      <c r="C458" s="15"/>
      <c r="D458" s="15"/>
      <c r="E458" s="16"/>
      <c r="F458" s="16"/>
      <c r="G458" s="15"/>
      <c r="H458" s="15"/>
      <c r="I458" s="15"/>
      <c r="J458" s="15"/>
      <c r="K458" s="15"/>
      <c r="L458" s="15"/>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row>
    <row r="459" ht="15.75" customHeight="1">
      <c r="A459" s="15"/>
      <c r="B459" s="15"/>
      <c r="C459" s="15"/>
      <c r="D459" s="15"/>
      <c r="E459" s="16"/>
      <c r="F459" s="16"/>
      <c r="G459" s="15"/>
      <c r="H459" s="15"/>
      <c r="I459" s="15"/>
      <c r="J459" s="15"/>
      <c r="K459" s="15"/>
      <c r="L459" s="15"/>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row>
    <row r="460" ht="15.75" customHeight="1">
      <c r="A460" s="15"/>
      <c r="B460" s="15"/>
      <c r="C460" s="15"/>
      <c r="D460" s="15"/>
      <c r="E460" s="16"/>
      <c r="F460" s="16"/>
      <c r="G460" s="15"/>
      <c r="H460" s="15"/>
      <c r="I460" s="15"/>
      <c r="J460" s="15"/>
      <c r="K460" s="15"/>
      <c r="L460" s="15"/>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row>
    <row r="461" ht="15.75" customHeight="1">
      <c r="A461" s="15"/>
      <c r="B461" s="15"/>
      <c r="C461" s="15"/>
      <c r="D461" s="15"/>
      <c r="E461" s="16"/>
      <c r="F461" s="16"/>
      <c r="G461" s="15"/>
      <c r="H461" s="15"/>
      <c r="I461" s="15"/>
      <c r="J461" s="15"/>
      <c r="K461" s="15"/>
      <c r="L461" s="15"/>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row>
    <row r="462" ht="15.75" customHeight="1">
      <c r="A462" s="15"/>
      <c r="B462" s="15"/>
      <c r="C462" s="15"/>
      <c r="D462" s="15"/>
      <c r="E462" s="16"/>
      <c r="F462" s="16"/>
      <c r="G462" s="15"/>
      <c r="H462" s="15"/>
      <c r="I462" s="15"/>
      <c r="J462" s="15"/>
      <c r="K462" s="15"/>
      <c r="L462" s="15"/>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row>
    <row r="463" ht="15.75" customHeight="1">
      <c r="A463" s="15"/>
      <c r="B463" s="15"/>
      <c r="C463" s="15"/>
      <c r="D463" s="15"/>
      <c r="E463" s="16"/>
      <c r="F463" s="16"/>
      <c r="G463" s="15"/>
      <c r="H463" s="15"/>
      <c r="I463" s="15"/>
      <c r="J463" s="15"/>
      <c r="K463" s="15"/>
      <c r="L463" s="15"/>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row>
    <row r="464" ht="15.75" customHeight="1">
      <c r="A464" s="15"/>
      <c r="B464" s="15"/>
      <c r="C464" s="15"/>
      <c r="D464" s="15"/>
      <c r="E464" s="16"/>
      <c r="F464" s="16"/>
      <c r="G464" s="15"/>
      <c r="H464" s="15"/>
      <c r="I464" s="15"/>
      <c r="J464" s="15"/>
      <c r="K464" s="15"/>
      <c r="L464" s="15"/>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row>
    <row r="465" ht="15.75" customHeight="1">
      <c r="A465" s="15"/>
      <c r="B465" s="15"/>
      <c r="C465" s="15"/>
      <c r="D465" s="15"/>
      <c r="E465" s="16"/>
      <c r="F465" s="16"/>
      <c r="G465" s="15"/>
      <c r="H465" s="15"/>
      <c r="I465" s="15"/>
      <c r="J465" s="15"/>
      <c r="K465" s="15"/>
      <c r="L465" s="15"/>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row>
    <row r="466" ht="15.75" customHeight="1">
      <c r="A466" s="15"/>
      <c r="B466" s="15"/>
      <c r="C466" s="15"/>
      <c r="D466" s="15"/>
      <c r="E466" s="16"/>
      <c r="F466" s="16"/>
      <c r="G466" s="15"/>
      <c r="H466" s="15"/>
      <c r="I466" s="15"/>
      <c r="J466" s="15"/>
      <c r="K466" s="15"/>
      <c r="L466" s="15"/>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row>
    <row r="467" ht="15.75" customHeight="1">
      <c r="A467" s="15"/>
      <c r="B467" s="15"/>
      <c r="C467" s="15"/>
      <c r="D467" s="15"/>
      <c r="E467" s="16"/>
      <c r="F467" s="16"/>
      <c r="G467" s="15"/>
      <c r="H467" s="15"/>
      <c r="I467" s="15"/>
      <c r="J467" s="15"/>
      <c r="K467" s="15"/>
      <c r="L467" s="15"/>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row>
    <row r="468" ht="15.75" customHeight="1">
      <c r="A468" s="15"/>
      <c r="B468" s="15"/>
      <c r="C468" s="15"/>
      <c r="D468" s="15"/>
      <c r="E468" s="16"/>
      <c r="F468" s="16"/>
      <c r="G468" s="15"/>
      <c r="H468" s="15"/>
      <c r="I468" s="15"/>
      <c r="J468" s="15"/>
      <c r="K468" s="15"/>
      <c r="L468" s="15"/>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row>
    <row r="469" ht="15.75" customHeight="1">
      <c r="A469" s="15"/>
      <c r="B469" s="15"/>
      <c r="C469" s="15"/>
      <c r="D469" s="15"/>
      <c r="E469" s="16"/>
      <c r="F469" s="16"/>
      <c r="G469" s="15"/>
      <c r="H469" s="15"/>
      <c r="I469" s="15"/>
      <c r="J469" s="15"/>
      <c r="K469" s="15"/>
      <c r="L469" s="15"/>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row>
    <row r="470" ht="15.75" customHeight="1">
      <c r="A470" s="15"/>
      <c r="B470" s="15"/>
      <c r="C470" s="15"/>
      <c r="D470" s="15"/>
      <c r="E470" s="16"/>
      <c r="F470" s="16"/>
      <c r="G470" s="15"/>
      <c r="H470" s="15"/>
      <c r="I470" s="15"/>
      <c r="J470" s="15"/>
      <c r="K470" s="15"/>
      <c r="L470" s="15"/>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row>
    <row r="471" ht="15.75" customHeight="1">
      <c r="A471" s="15"/>
      <c r="B471" s="15"/>
      <c r="C471" s="15"/>
      <c r="D471" s="15"/>
      <c r="E471" s="16"/>
      <c r="F471" s="16"/>
      <c r="G471" s="15"/>
      <c r="H471" s="15"/>
      <c r="I471" s="15"/>
      <c r="J471" s="15"/>
      <c r="K471" s="15"/>
      <c r="L471" s="15"/>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row>
    <row r="472" ht="15.75" customHeight="1">
      <c r="A472" s="15"/>
      <c r="B472" s="15"/>
      <c r="C472" s="15"/>
      <c r="D472" s="15"/>
      <c r="E472" s="16"/>
      <c r="F472" s="16"/>
      <c r="G472" s="15"/>
      <c r="H472" s="15"/>
      <c r="I472" s="15"/>
      <c r="J472" s="15"/>
      <c r="K472" s="15"/>
      <c r="L472" s="15"/>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row>
    <row r="473" ht="15.75" customHeight="1">
      <c r="A473" s="15"/>
      <c r="B473" s="15"/>
      <c r="C473" s="15"/>
      <c r="D473" s="15"/>
      <c r="E473" s="16"/>
      <c r="F473" s="16"/>
      <c r="G473" s="15"/>
      <c r="H473" s="15"/>
      <c r="I473" s="15"/>
      <c r="J473" s="15"/>
      <c r="K473" s="15"/>
      <c r="L473" s="15"/>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row>
    <row r="474" ht="15.75" customHeight="1">
      <c r="A474" s="15"/>
      <c r="B474" s="15"/>
      <c r="C474" s="15"/>
      <c r="D474" s="15"/>
      <c r="E474" s="16"/>
      <c r="F474" s="16"/>
      <c r="G474" s="15"/>
      <c r="H474" s="15"/>
      <c r="I474" s="15"/>
      <c r="J474" s="15"/>
      <c r="K474" s="15"/>
      <c r="L474" s="15"/>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row>
    <row r="475" ht="15.75" customHeight="1">
      <c r="A475" s="15"/>
      <c r="B475" s="15"/>
      <c r="C475" s="15"/>
      <c r="D475" s="15"/>
      <c r="E475" s="16"/>
      <c r="F475" s="16"/>
      <c r="G475" s="15"/>
      <c r="H475" s="15"/>
      <c r="I475" s="15"/>
      <c r="J475" s="15"/>
      <c r="K475" s="15"/>
      <c r="L475" s="15"/>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row>
    <row r="476" ht="15.75" customHeight="1">
      <c r="A476" s="15"/>
      <c r="B476" s="15"/>
      <c r="C476" s="15"/>
      <c r="D476" s="15"/>
      <c r="E476" s="16"/>
      <c r="F476" s="16"/>
      <c r="G476" s="15"/>
      <c r="H476" s="15"/>
      <c r="I476" s="15"/>
      <c r="J476" s="15"/>
      <c r="K476" s="15"/>
      <c r="L476" s="15"/>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row>
    <row r="477" ht="15.75" customHeight="1">
      <c r="A477" s="15"/>
      <c r="B477" s="15"/>
      <c r="C477" s="15"/>
      <c r="D477" s="15"/>
      <c r="E477" s="16"/>
      <c r="F477" s="16"/>
      <c r="G477" s="15"/>
      <c r="H477" s="15"/>
      <c r="I477" s="15"/>
      <c r="J477" s="15"/>
      <c r="K477" s="15"/>
      <c r="L477" s="15"/>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row>
    <row r="478" ht="15.75" customHeight="1">
      <c r="A478" s="15"/>
      <c r="B478" s="15"/>
      <c r="C478" s="15"/>
      <c r="D478" s="15"/>
      <c r="E478" s="16"/>
      <c r="F478" s="16"/>
      <c r="G478" s="15"/>
      <c r="H478" s="15"/>
      <c r="I478" s="15"/>
      <c r="J478" s="15"/>
      <c r="K478" s="15"/>
      <c r="L478" s="15"/>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row>
    <row r="479" ht="15.75" customHeight="1">
      <c r="A479" s="15"/>
      <c r="B479" s="15"/>
      <c r="C479" s="15"/>
      <c r="D479" s="15"/>
      <c r="E479" s="16"/>
      <c r="F479" s="16"/>
      <c r="G479" s="15"/>
      <c r="H479" s="15"/>
      <c r="I479" s="15"/>
      <c r="J479" s="15"/>
      <c r="K479" s="15"/>
      <c r="L479" s="15"/>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row>
    <row r="480" ht="15.75" customHeight="1">
      <c r="A480" s="15"/>
      <c r="B480" s="15"/>
      <c r="C480" s="15"/>
      <c r="D480" s="15"/>
      <c r="E480" s="16"/>
      <c r="F480" s="16"/>
      <c r="G480" s="15"/>
      <c r="H480" s="15"/>
      <c r="I480" s="15"/>
      <c r="J480" s="15"/>
      <c r="K480" s="15"/>
      <c r="L480" s="15"/>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row>
    <row r="481" ht="15.75" customHeight="1">
      <c r="A481" s="15"/>
      <c r="B481" s="15"/>
      <c r="C481" s="15"/>
      <c r="D481" s="15"/>
      <c r="E481" s="16"/>
      <c r="F481" s="16"/>
      <c r="G481" s="15"/>
      <c r="H481" s="15"/>
      <c r="I481" s="15"/>
      <c r="J481" s="15"/>
      <c r="K481" s="15"/>
      <c r="L481" s="15"/>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row>
    <row r="482" ht="15.75" customHeight="1">
      <c r="A482" s="15"/>
      <c r="B482" s="15"/>
      <c r="C482" s="15"/>
      <c r="D482" s="15"/>
      <c r="E482" s="16"/>
      <c r="F482" s="16"/>
      <c r="G482" s="15"/>
      <c r="H482" s="15"/>
      <c r="I482" s="15"/>
      <c r="J482" s="15"/>
      <c r="K482" s="15"/>
      <c r="L482" s="15"/>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row>
    <row r="483" ht="15.75" customHeight="1">
      <c r="A483" s="15"/>
      <c r="B483" s="15"/>
      <c r="C483" s="15"/>
      <c r="D483" s="15"/>
      <c r="E483" s="16"/>
      <c r="F483" s="16"/>
      <c r="G483" s="15"/>
      <c r="H483" s="15"/>
      <c r="I483" s="15"/>
      <c r="J483" s="15"/>
      <c r="K483" s="15"/>
      <c r="L483" s="15"/>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row>
    <row r="484" ht="15.75" customHeight="1">
      <c r="A484" s="15"/>
      <c r="B484" s="15"/>
      <c r="C484" s="15"/>
      <c r="D484" s="15"/>
      <c r="E484" s="16"/>
      <c r="F484" s="16"/>
      <c r="G484" s="15"/>
      <c r="H484" s="15"/>
      <c r="I484" s="15"/>
      <c r="J484" s="15"/>
      <c r="K484" s="15"/>
      <c r="L484" s="15"/>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row>
    <row r="485" ht="15.75" customHeight="1">
      <c r="A485" s="15"/>
      <c r="B485" s="15"/>
      <c r="C485" s="15"/>
      <c r="D485" s="15"/>
      <c r="E485" s="16"/>
      <c r="F485" s="16"/>
      <c r="G485" s="15"/>
      <c r="H485" s="15"/>
      <c r="I485" s="15"/>
      <c r="J485" s="15"/>
      <c r="K485" s="15"/>
      <c r="L485" s="15"/>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row>
    <row r="486" ht="15.75" customHeight="1">
      <c r="A486" s="15"/>
      <c r="B486" s="15"/>
      <c r="C486" s="15"/>
      <c r="D486" s="15"/>
      <c r="E486" s="16"/>
      <c r="F486" s="16"/>
      <c r="G486" s="15"/>
      <c r="H486" s="15"/>
      <c r="I486" s="15"/>
      <c r="J486" s="15"/>
      <c r="K486" s="15"/>
      <c r="L486" s="15"/>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row>
    <row r="487" ht="15.75" customHeight="1">
      <c r="A487" s="15"/>
      <c r="B487" s="15"/>
      <c r="C487" s="15"/>
      <c r="D487" s="15"/>
      <c r="E487" s="16"/>
      <c r="F487" s="16"/>
      <c r="G487" s="15"/>
      <c r="H487" s="15"/>
      <c r="I487" s="15"/>
      <c r="J487" s="15"/>
      <c r="K487" s="15"/>
      <c r="L487" s="15"/>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row>
    <row r="488" ht="15.75" customHeight="1">
      <c r="A488" s="15"/>
      <c r="B488" s="15"/>
      <c r="C488" s="15"/>
      <c r="D488" s="15"/>
      <c r="E488" s="16"/>
      <c r="F488" s="16"/>
      <c r="G488" s="15"/>
      <c r="H488" s="15"/>
      <c r="I488" s="15"/>
      <c r="J488" s="15"/>
      <c r="K488" s="15"/>
      <c r="L488" s="15"/>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row>
    <row r="489" ht="15.75" customHeight="1">
      <c r="A489" s="15"/>
      <c r="B489" s="15"/>
      <c r="C489" s="15"/>
      <c r="D489" s="15"/>
      <c r="E489" s="16"/>
      <c r="F489" s="16"/>
      <c r="G489" s="15"/>
      <c r="H489" s="15"/>
      <c r="I489" s="15"/>
      <c r="J489" s="15"/>
      <c r="K489" s="15"/>
      <c r="L489" s="15"/>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row>
    <row r="490" ht="15.75" customHeight="1">
      <c r="A490" s="15"/>
      <c r="B490" s="15"/>
      <c r="C490" s="15"/>
      <c r="D490" s="15"/>
      <c r="E490" s="16"/>
      <c r="F490" s="16"/>
      <c r="G490" s="15"/>
      <c r="H490" s="15"/>
      <c r="I490" s="15"/>
      <c r="J490" s="15"/>
      <c r="K490" s="15"/>
      <c r="L490" s="15"/>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row>
    <row r="491" ht="15.75" customHeight="1">
      <c r="A491" s="15"/>
      <c r="B491" s="15"/>
      <c r="C491" s="15"/>
      <c r="D491" s="15"/>
      <c r="E491" s="16"/>
      <c r="F491" s="16"/>
      <c r="G491" s="15"/>
      <c r="H491" s="15"/>
      <c r="I491" s="15"/>
      <c r="J491" s="15"/>
      <c r="K491" s="15"/>
      <c r="L491" s="15"/>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row>
    <row r="492" ht="15.75" customHeight="1">
      <c r="A492" s="15"/>
      <c r="B492" s="15"/>
      <c r="C492" s="15"/>
      <c r="D492" s="15"/>
      <c r="E492" s="16"/>
      <c r="F492" s="16"/>
      <c r="G492" s="15"/>
      <c r="H492" s="15"/>
      <c r="I492" s="15"/>
      <c r="J492" s="15"/>
      <c r="K492" s="15"/>
      <c r="L492" s="15"/>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row>
    <row r="493" ht="15.75" customHeight="1">
      <c r="A493" s="15"/>
      <c r="B493" s="15"/>
      <c r="C493" s="15"/>
      <c r="D493" s="15"/>
      <c r="E493" s="16"/>
      <c r="F493" s="16"/>
      <c r="G493" s="15"/>
      <c r="H493" s="15"/>
      <c r="I493" s="15"/>
      <c r="J493" s="15"/>
      <c r="K493" s="15"/>
      <c r="L493" s="15"/>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row>
    <row r="494" ht="15.75" customHeight="1">
      <c r="A494" s="15"/>
      <c r="B494" s="15"/>
      <c r="C494" s="15"/>
      <c r="D494" s="15"/>
      <c r="E494" s="16"/>
      <c r="F494" s="16"/>
      <c r="G494" s="15"/>
      <c r="H494" s="15"/>
      <c r="I494" s="15"/>
      <c r="J494" s="15"/>
      <c r="K494" s="15"/>
      <c r="L494" s="15"/>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row>
    <row r="495" ht="15.75" customHeight="1">
      <c r="A495" s="15"/>
      <c r="B495" s="15"/>
      <c r="C495" s="15"/>
      <c r="D495" s="15"/>
      <c r="E495" s="16"/>
      <c r="F495" s="16"/>
      <c r="G495" s="15"/>
      <c r="H495" s="15"/>
      <c r="I495" s="15"/>
      <c r="J495" s="15"/>
      <c r="K495" s="15"/>
      <c r="L495" s="15"/>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row>
    <row r="496" ht="15.75" customHeight="1">
      <c r="A496" s="15"/>
      <c r="B496" s="15"/>
      <c r="C496" s="15"/>
      <c r="D496" s="15"/>
      <c r="E496" s="16"/>
      <c r="F496" s="16"/>
      <c r="G496" s="15"/>
      <c r="H496" s="15"/>
      <c r="I496" s="15"/>
      <c r="J496" s="15"/>
      <c r="K496" s="15"/>
      <c r="L496" s="15"/>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row>
    <row r="497" ht="15.75" customHeight="1">
      <c r="A497" s="15"/>
      <c r="B497" s="15"/>
      <c r="C497" s="15"/>
      <c r="D497" s="15"/>
      <c r="E497" s="16"/>
      <c r="F497" s="16"/>
      <c r="G497" s="15"/>
      <c r="H497" s="15"/>
      <c r="I497" s="15"/>
      <c r="J497" s="15"/>
      <c r="K497" s="15"/>
      <c r="L497" s="15"/>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row>
    <row r="498" ht="15.75" customHeight="1">
      <c r="A498" s="15"/>
      <c r="B498" s="15"/>
      <c r="C498" s="15"/>
      <c r="D498" s="15"/>
      <c r="E498" s="16"/>
      <c r="F498" s="16"/>
      <c r="G498" s="15"/>
      <c r="H498" s="15"/>
      <c r="I498" s="15"/>
      <c r="J498" s="15"/>
      <c r="K498" s="15"/>
      <c r="L498" s="15"/>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row>
    <row r="499" ht="15.75" customHeight="1">
      <c r="A499" s="15"/>
      <c r="B499" s="15"/>
      <c r="C499" s="15"/>
      <c r="D499" s="15"/>
      <c r="E499" s="16"/>
      <c r="F499" s="16"/>
      <c r="G499" s="15"/>
      <c r="H499" s="15"/>
      <c r="I499" s="15"/>
      <c r="J499" s="15"/>
      <c r="K499" s="15"/>
      <c r="L499" s="15"/>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row>
    <row r="500" ht="15.75" customHeight="1">
      <c r="A500" s="15"/>
      <c r="B500" s="15"/>
      <c r="C500" s="15"/>
      <c r="D500" s="15"/>
      <c r="E500" s="16"/>
      <c r="F500" s="16"/>
      <c r="G500" s="15"/>
      <c r="H500" s="15"/>
      <c r="I500" s="15"/>
      <c r="J500" s="15"/>
      <c r="K500" s="15"/>
      <c r="L500" s="15"/>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row>
    <row r="501" ht="15.75" customHeight="1">
      <c r="A501" s="15"/>
      <c r="B501" s="15"/>
      <c r="C501" s="15"/>
      <c r="D501" s="15"/>
      <c r="E501" s="16"/>
      <c r="F501" s="16"/>
      <c r="G501" s="15"/>
      <c r="H501" s="15"/>
      <c r="I501" s="15"/>
      <c r="J501" s="15"/>
      <c r="K501" s="15"/>
      <c r="L501" s="15"/>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row>
    <row r="502" ht="15.75" customHeight="1">
      <c r="A502" s="15"/>
      <c r="B502" s="15"/>
      <c r="C502" s="15"/>
      <c r="D502" s="15"/>
      <c r="E502" s="16"/>
      <c r="F502" s="16"/>
      <c r="G502" s="15"/>
      <c r="H502" s="15"/>
      <c r="I502" s="15"/>
      <c r="J502" s="15"/>
      <c r="K502" s="15"/>
      <c r="L502" s="15"/>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row>
    <row r="503" ht="15.75" customHeight="1">
      <c r="A503" s="15"/>
      <c r="B503" s="15"/>
      <c r="C503" s="15"/>
      <c r="D503" s="15"/>
      <c r="E503" s="16"/>
      <c r="F503" s="16"/>
      <c r="G503" s="15"/>
      <c r="H503" s="15"/>
      <c r="I503" s="15"/>
      <c r="J503" s="15"/>
      <c r="K503" s="15"/>
      <c r="L503" s="15"/>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row>
    <row r="504" ht="15.75" customHeight="1">
      <c r="A504" s="15"/>
      <c r="B504" s="15"/>
      <c r="C504" s="15"/>
      <c r="D504" s="15"/>
      <c r="E504" s="16"/>
      <c r="F504" s="16"/>
      <c r="G504" s="15"/>
      <c r="H504" s="15"/>
      <c r="I504" s="15"/>
      <c r="J504" s="15"/>
      <c r="K504" s="15"/>
      <c r="L504" s="15"/>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row>
    <row r="505" ht="15.75" customHeight="1">
      <c r="A505" s="15"/>
      <c r="B505" s="15"/>
      <c r="C505" s="15"/>
      <c r="D505" s="15"/>
      <c r="E505" s="16"/>
      <c r="F505" s="16"/>
      <c r="G505" s="15"/>
      <c r="H505" s="15"/>
      <c r="I505" s="15"/>
      <c r="J505" s="15"/>
      <c r="K505" s="15"/>
      <c r="L505" s="15"/>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row>
    <row r="506" ht="15.75" customHeight="1">
      <c r="A506" s="15"/>
      <c r="B506" s="15"/>
      <c r="C506" s="15"/>
      <c r="D506" s="15"/>
      <c r="E506" s="16"/>
      <c r="F506" s="16"/>
      <c r="G506" s="15"/>
      <c r="H506" s="15"/>
      <c r="I506" s="15"/>
      <c r="J506" s="15"/>
      <c r="K506" s="15"/>
      <c r="L506" s="15"/>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row>
    <row r="507" ht="15.75" customHeight="1">
      <c r="A507" s="15"/>
      <c r="B507" s="15"/>
      <c r="C507" s="15"/>
      <c r="D507" s="15"/>
      <c r="E507" s="16"/>
      <c r="F507" s="16"/>
      <c r="G507" s="15"/>
      <c r="H507" s="15"/>
      <c r="I507" s="15"/>
      <c r="J507" s="15"/>
      <c r="K507" s="15"/>
      <c r="L507" s="15"/>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row>
    <row r="508" ht="15.75" customHeight="1">
      <c r="A508" s="15"/>
      <c r="B508" s="15"/>
      <c r="C508" s="15"/>
      <c r="D508" s="15"/>
      <c r="E508" s="16"/>
      <c r="F508" s="16"/>
      <c r="G508" s="15"/>
      <c r="H508" s="15"/>
      <c r="I508" s="15"/>
      <c r="J508" s="15"/>
      <c r="K508" s="15"/>
      <c r="L508" s="15"/>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row>
    <row r="509" ht="15.75" customHeight="1">
      <c r="A509" s="15"/>
      <c r="B509" s="15"/>
      <c r="C509" s="15"/>
      <c r="D509" s="15"/>
      <c r="E509" s="16"/>
      <c r="F509" s="16"/>
      <c r="G509" s="15"/>
      <c r="H509" s="15"/>
      <c r="I509" s="15"/>
      <c r="J509" s="15"/>
      <c r="K509" s="15"/>
      <c r="L509" s="15"/>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row>
    <row r="510" ht="15.75" customHeight="1">
      <c r="A510" s="15"/>
      <c r="B510" s="15"/>
      <c r="C510" s="15"/>
      <c r="D510" s="15"/>
      <c r="E510" s="16"/>
      <c r="F510" s="16"/>
      <c r="G510" s="15"/>
      <c r="H510" s="15"/>
      <c r="I510" s="15"/>
      <c r="J510" s="15"/>
      <c r="K510" s="15"/>
      <c r="L510" s="15"/>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row>
    <row r="511" ht="15.75" customHeight="1">
      <c r="A511" s="15"/>
      <c r="B511" s="15"/>
      <c r="C511" s="15"/>
      <c r="D511" s="15"/>
      <c r="E511" s="16"/>
      <c r="F511" s="16"/>
      <c r="G511" s="15"/>
      <c r="H511" s="15"/>
      <c r="I511" s="15"/>
      <c r="J511" s="15"/>
      <c r="K511" s="15"/>
      <c r="L511" s="15"/>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row>
    <row r="512" ht="15.75" customHeight="1">
      <c r="A512" s="15"/>
      <c r="B512" s="15"/>
      <c r="C512" s="15"/>
      <c r="D512" s="15"/>
      <c r="E512" s="16"/>
      <c r="F512" s="16"/>
      <c r="G512" s="15"/>
      <c r="H512" s="15"/>
      <c r="I512" s="15"/>
      <c r="J512" s="15"/>
      <c r="K512" s="15"/>
      <c r="L512" s="15"/>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row>
    <row r="513" ht="15.75" customHeight="1">
      <c r="A513" s="15"/>
      <c r="B513" s="15"/>
      <c r="C513" s="15"/>
      <c r="D513" s="15"/>
      <c r="E513" s="16"/>
      <c r="F513" s="16"/>
      <c r="G513" s="15"/>
      <c r="H513" s="15"/>
      <c r="I513" s="15"/>
      <c r="J513" s="15"/>
      <c r="K513" s="15"/>
      <c r="L513" s="15"/>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row>
    <row r="514" ht="15.75" customHeight="1">
      <c r="A514" s="15"/>
      <c r="B514" s="15"/>
      <c r="C514" s="15"/>
      <c r="D514" s="15"/>
      <c r="E514" s="16"/>
      <c r="F514" s="16"/>
      <c r="G514" s="15"/>
      <c r="H514" s="15"/>
      <c r="I514" s="15"/>
      <c r="J514" s="15"/>
      <c r="K514" s="15"/>
      <c r="L514" s="15"/>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row>
    <row r="515" ht="15.75" customHeight="1">
      <c r="A515" s="15"/>
      <c r="B515" s="15"/>
      <c r="C515" s="15"/>
      <c r="D515" s="15"/>
      <c r="E515" s="16"/>
      <c r="F515" s="16"/>
      <c r="G515" s="15"/>
      <c r="H515" s="15"/>
      <c r="I515" s="15"/>
      <c r="J515" s="15"/>
      <c r="K515" s="15"/>
      <c r="L515" s="15"/>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row>
    <row r="516" ht="15.75" customHeight="1">
      <c r="A516" s="15"/>
      <c r="B516" s="15"/>
      <c r="C516" s="15"/>
      <c r="D516" s="15"/>
      <c r="E516" s="16"/>
      <c r="F516" s="16"/>
      <c r="G516" s="15"/>
      <c r="H516" s="15"/>
      <c r="I516" s="15"/>
      <c r="J516" s="15"/>
      <c r="K516" s="15"/>
      <c r="L516" s="15"/>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row>
    <row r="517" ht="15.75" customHeight="1">
      <c r="A517" s="15"/>
      <c r="B517" s="15"/>
      <c r="C517" s="15"/>
      <c r="D517" s="15"/>
      <c r="E517" s="16"/>
      <c r="F517" s="16"/>
      <c r="G517" s="15"/>
      <c r="H517" s="15"/>
      <c r="I517" s="15"/>
      <c r="J517" s="15"/>
      <c r="K517" s="15"/>
      <c r="L517" s="15"/>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row>
    <row r="518" ht="15.75" customHeight="1">
      <c r="A518" s="15"/>
      <c r="B518" s="15"/>
      <c r="C518" s="15"/>
      <c r="D518" s="15"/>
      <c r="E518" s="16"/>
      <c r="F518" s="16"/>
      <c r="G518" s="15"/>
      <c r="H518" s="15"/>
      <c r="I518" s="15"/>
      <c r="J518" s="15"/>
      <c r="K518" s="15"/>
      <c r="L518" s="15"/>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row>
    <row r="519" ht="15.75" customHeight="1">
      <c r="A519" s="15"/>
      <c r="B519" s="15"/>
      <c r="C519" s="15"/>
      <c r="D519" s="15"/>
      <c r="E519" s="16"/>
      <c r="F519" s="16"/>
      <c r="G519" s="15"/>
      <c r="H519" s="15"/>
      <c r="I519" s="15"/>
      <c r="J519" s="15"/>
      <c r="K519" s="15"/>
      <c r="L519" s="15"/>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row>
    <row r="520" ht="15.75" customHeight="1">
      <c r="A520" s="15"/>
      <c r="B520" s="15"/>
      <c r="C520" s="15"/>
      <c r="D520" s="15"/>
      <c r="E520" s="16"/>
      <c r="F520" s="16"/>
      <c r="G520" s="15"/>
      <c r="H520" s="15"/>
      <c r="I520" s="15"/>
      <c r="J520" s="15"/>
      <c r="K520" s="15"/>
      <c r="L520" s="15"/>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row>
    <row r="521" ht="15.75" customHeight="1">
      <c r="A521" s="15"/>
      <c r="B521" s="15"/>
      <c r="C521" s="15"/>
      <c r="D521" s="15"/>
      <c r="E521" s="16"/>
      <c r="F521" s="16"/>
      <c r="G521" s="15"/>
      <c r="H521" s="15"/>
      <c r="I521" s="15"/>
      <c r="J521" s="15"/>
      <c r="K521" s="15"/>
      <c r="L521" s="15"/>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row>
    <row r="522" ht="15.75" customHeight="1">
      <c r="A522" s="15"/>
      <c r="B522" s="15"/>
      <c r="C522" s="15"/>
      <c r="D522" s="15"/>
      <c r="E522" s="16"/>
      <c r="F522" s="16"/>
      <c r="G522" s="15"/>
      <c r="H522" s="15"/>
      <c r="I522" s="15"/>
      <c r="J522" s="15"/>
      <c r="K522" s="15"/>
      <c r="L522" s="15"/>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row>
    <row r="523" ht="15.75" customHeight="1">
      <c r="A523" s="15"/>
      <c r="B523" s="15"/>
      <c r="C523" s="15"/>
      <c r="D523" s="15"/>
      <c r="E523" s="16"/>
      <c r="F523" s="16"/>
      <c r="G523" s="15"/>
      <c r="H523" s="15"/>
      <c r="I523" s="15"/>
      <c r="J523" s="15"/>
      <c r="K523" s="15"/>
      <c r="L523" s="15"/>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row>
    <row r="524" ht="15.75" customHeight="1">
      <c r="A524" s="15"/>
      <c r="B524" s="15"/>
      <c r="C524" s="15"/>
      <c r="D524" s="15"/>
      <c r="E524" s="16"/>
      <c r="F524" s="16"/>
      <c r="G524" s="15"/>
      <c r="H524" s="15"/>
      <c r="I524" s="15"/>
      <c r="J524" s="15"/>
      <c r="K524" s="15"/>
      <c r="L524" s="15"/>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row>
    <row r="525" ht="15.75" customHeight="1">
      <c r="A525" s="15"/>
      <c r="B525" s="15"/>
      <c r="C525" s="15"/>
      <c r="D525" s="15"/>
      <c r="E525" s="16"/>
      <c r="F525" s="16"/>
      <c r="G525" s="15"/>
      <c r="H525" s="15"/>
      <c r="I525" s="15"/>
      <c r="J525" s="15"/>
      <c r="K525" s="15"/>
      <c r="L525" s="15"/>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row>
    <row r="526" ht="15.75" customHeight="1">
      <c r="A526" s="15"/>
      <c r="B526" s="15"/>
      <c r="C526" s="15"/>
      <c r="D526" s="15"/>
      <c r="E526" s="16"/>
      <c r="F526" s="16"/>
      <c r="G526" s="15"/>
      <c r="H526" s="15"/>
      <c r="I526" s="15"/>
      <c r="J526" s="15"/>
      <c r="K526" s="15"/>
      <c r="L526" s="15"/>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row>
    <row r="527" ht="15.75" customHeight="1">
      <c r="A527" s="15"/>
      <c r="B527" s="15"/>
      <c r="C527" s="15"/>
      <c r="D527" s="15"/>
      <c r="E527" s="16"/>
      <c r="F527" s="16"/>
      <c r="G527" s="15"/>
      <c r="H527" s="15"/>
      <c r="I527" s="15"/>
      <c r="J527" s="15"/>
      <c r="K527" s="15"/>
      <c r="L527" s="15"/>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row>
    <row r="528" ht="15.75" customHeight="1">
      <c r="A528" s="15"/>
      <c r="B528" s="15"/>
      <c r="C528" s="15"/>
      <c r="D528" s="15"/>
      <c r="E528" s="16"/>
      <c r="F528" s="16"/>
      <c r="G528" s="15"/>
      <c r="H528" s="15"/>
      <c r="I528" s="15"/>
      <c r="J528" s="15"/>
      <c r="K528" s="15"/>
      <c r="L528" s="15"/>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row>
    <row r="529" ht="15.75" customHeight="1">
      <c r="A529" s="15"/>
      <c r="B529" s="15"/>
      <c r="C529" s="15"/>
      <c r="D529" s="15"/>
      <c r="E529" s="16"/>
      <c r="F529" s="16"/>
      <c r="G529" s="15"/>
      <c r="H529" s="15"/>
      <c r="I529" s="15"/>
      <c r="J529" s="15"/>
      <c r="K529" s="15"/>
      <c r="L529" s="15"/>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row>
    <row r="530" ht="15.75" customHeight="1">
      <c r="A530" s="15"/>
      <c r="B530" s="15"/>
      <c r="C530" s="15"/>
      <c r="D530" s="15"/>
      <c r="E530" s="16"/>
      <c r="F530" s="16"/>
      <c r="G530" s="15"/>
      <c r="H530" s="15"/>
      <c r="I530" s="15"/>
      <c r="J530" s="15"/>
      <c r="K530" s="15"/>
      <c r="L530" s="15"/>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row>
    <row r="531" ht="15.75" customHeight="1">
      <c r="A531" s="15"/>
      <c r="B531" s="15"/>
      <c r="C531" s="15"/>
      <c r="D531" s="15"/>
      <c r="E531" s="16"/>
      <c r="F531" s="16"/>
      <c r="G531" s="15"/>
      <c r="H531" s="15"/>
      <c r="I531" s="15"/>
      <c r="J531" s="15"/>
      <c r="K531" s="15"/>
      <c r="L531" s="15"/>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row>
    <row r="532" ht="15.75" customHeight="1">
      <c r="A532" s="15"/>
      <c r="B532" s="15"/>
      <c r="C532" s="15"/>
      <c r="D532" s="15"/>
      <c r="E532" s="16"/>
      <c r="F532" s="16"/>
      <c r="G532" s="15"/>
      <c r="H532" s="15"/>
      <c r="I532" s="15"/>
      <c r="J532" s="15"/>
      <c r="K532" s="15"/>
      <c r="L532" s="15"/>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row>
    <row r="533" ht="15.75" customHeight="1">
      <c r="A533" s="15"/>
      <c r="B533" s="15"/>
      <c r="C533" s="15"/>
      <c r="D533" s="15"/>
      <c r="E533" s="16"/>
      <c r="F533" s="16"/>
      <c r="G533" s="15"/>
      <c r="H533" s="15"/>
      <c r="I533" s="15"/>
      <c r="J533" s="15"/>
      <c r="K533" s="15"/>
      <c r="L533" s="15"/>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row>
    <row r="534" ht="15.75" customHeight="1">
      <c r="A534" s="15"/>
      <c r="B534" s="15"/>
      <c r="C534" s="15"/>
      <c r="D534" s="15"/>
      <c r="E534" s="16"/>
      <c r="F534" s="16"/>
      <c r="G534" s="15"/>
      <c r="H534" s="15"/>
      <c r="I534" s="15"/>
      <c r="J534" s="15"/>
      <c r="K534" s="15"/>
      <c r="L534" s="15"/>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row>
    <row r="535" ht="15.75" customHeight="1">
      <c r="A535" s="15"/>
      <c r="B535" s="15"/>
      <c r="C535" s="15"/>
      <c r="D535" s="15"/>
      <c r="E535" s="16"/>
      <c r="F535" s="16"/>
      <c r="G535" s="15"/>
      <c r="H535" s="15"/>
      <c r="I535" s="15"/>
      <c r="J535" s="15"/>
      <c r="K535" s="15"/>
      <c r="L535" s="15"/>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row>
    <row r="536" ht="15.75" customHeight="1">
      <c r="A536" s="15"/>
      <c r="B536" s="15"/>
      <c r="C536" s="15"/>
      <c r="D536" s="15"/>
      <c r="E536" s="16"/>
      <c r="F536" s="16"/>
      <c r="G536" s="15"/>
      <c r="H536" s="15"/>
      <c r="I536" s="15"/>
      <c r="J536" s="15"/>
      <c r="K536" s="15"/>
      <c r="L536" s="15"/>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row>
    <row r="537" ht="15.75" customHeight="1">
      <c r="A537" s="15"/>
      <c r="B537" s="15"/>
      <c r="C537" s="15"/>
      <c r="D537" s="15"/>
      <c r="E537" s="16"/>
      <c r="F537" s="16"/>
      <c r="G537" s="15"/>
      <c r="H537" s="15"/>
      <c r="I537" s="15"/>
      <c r="J537" s="15"/>
      <c r="K537" s="15"/>
      <c r="L537" s="15"/>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row>
    <row r="538" ht="15.75" customHeight="1">
      <c r="A538" s="15"/>
      <c r="B538" s="15"/>
      <c r="C538" s="15"/>
      <c r="D538" s="15"/>
      <c r="E538" s="16"/>
      <c r="F538" s="16"/>
      <c r="G538" s="15"/>
      <c r="H538" s="15"/>
      <c r="I538" s="15"/>
      <c r="J538" s="15"/>
      <c r="K538" s="15"/>
      <c r="L538" s="15"/>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row>
    <row r="539" ht="15.75" customHeight="1">
      <c r="A539" s="15"/>
      <c r="B539" s="15"/>
      <c r="C539" s="15"/>
      <c r="D539" s="15"/>
      <c r="E539" s="16"/>
      <c r="F539" s="16"/>
      <c r="G539" s="15"/>
      <c r="H539" s="15"/>
      <c r="I539" s="15"/>
      <c r="J539" s="15"/>
      <c r="K539" s="15"/>
      <c r="L539" s="15"/>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row>
    <row r="540" ht="15.75" customHeight="1">
      <c r="A540" s="15"/>
      <c r="B540" s="15"/>
      <c r="C540" s="15"/>
      <c r="D540" s="15"/>
      <c r="E540" s="16"/>
      <c r="F540" s="16"/>
      <c r="G540" s="15"/>
      <c r="H540" s="15"/>
      <c r="I540" s="15"/>
      <c r="J540" s="15"/>
      <c r="K540" s="15"/>
      <c r="L540" s="15"/>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row>
    <row r="541" ht="15.75" customHeight="1">
      <c r="A541" s="15"/>
      <c r="B541" s="15"/>
      <c r="C541" s="15"/>
      <c r="D541" s="15"/>
      <c r="E541" s="16"/>
      <c r="F541" s="16"/>
      <c r="G541" s="15"/>
      <c r="H541" s="15"/>
      <c r="I541" s="15"/>
      <c r="J541" s="15"/>
      <c r="K541" s="15"/>
      <c r="L541" s="15"/>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row>
    <row r="542" ht="15.75" customHeight="1">
      <c r="A542" s="15"/>
      <c r="B542" s="15"/>
      <c r="C542" s="15"/>
      <c r="D542" s="15"/>
      <c r="E542" s="16"/>
      <c r="F542" s="16"/>
      <c r="G542" s="15"/>
      <c r="H542" s="15"/>
      <c r="I542" s="15"/>
      <c r="J542" s="15"/>
      <c r="K542" s="15"/>
      <c r="L542" s="15"/>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row>
    <row r="543" ht="15.75" customHeight="1">
      <c r="A543" s="15"/>
      <c r="B543" s="15"/>
      <c r="C543" s="15"/>
      <c r="D543" s="15"/>
      <c r="E543" s="16"/>
      <c r="F543" s="16"/>
      <c r="G543" s="15"/>
      <c r="H543" s="15"/>
      <c r="I543" s="15"/>
      <c r="J543" s="15"/>
      <c r="K543" s="15"/>
      <c r="L543" s="15"/>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row>
    <row r="544" ht="15.75" customHeight="1">
      <c r="A544" s="15"/>
      <c r="B544" s="15"/>
      <c r="C544" s="15"/>
      <c r="D544" s="15"/>
      <c r="E544" s="16"/>
      <c r="F544" s="16"/>
      <c r="G544" s="15"/>
      <c r="H544" s="15"/>
      <c r="I544" s="15"/>
      <c r="J544" s="15"/>
      <c r="K544" s="15"/>
      <c r="L544" s="15"/>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row>
    <row r="545" ht="15.75" customHeight="1">
      <c r="A545" s="15"/>
      <c r="B545" s="15"/>
      <c r="C545" s="15"/>
      <c r="D545" s="15"/>
      <c r="E545" s="16"/>
      <c r="F545" s="16"/>
      <c r="G545" s="15"/>
      <c r="H545" s="15"/>
      <c r="I545" s="15"/>
      <c r="J545" s="15"/>
      <c r="K545" s="15"/>
      <c r="L545" s="15"/>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row>
    <row r="546" ht="15.75" customHeight="1">
      <c r="A546" s="15"/>
      <c r="B546" s="15"/>
      <c r="C546" s="15"/>
      <c r="D546" s="15"/>
      <c r="E546" s="16"/>
      <c r="F546" s="16"/>
      <c r="G546" s="15"/>
      <c r="H546" s="15"/>
      <c r="I546" s="15"/>
      <c r="J546" s="15"/>
      <c r="K546" s="15"/>
      <c r="L546" s="15"/>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row>
    <row r="547" ht="15.75" customHeight="1">
      <c r="A547" s="15"/>
      <c r="B547" s="15"/>
      <c r="C547" s="15"/>
      <c r="D547" s="15"/>
      <c r="E547" s="16"/>
      <c r="F547" s="16"/>
      <c r="G547" s="15"/>
      <c r="H547" s="15"/>
      <c r="I547" s="15"/>
      <c r="J547" s="15"/>
      <c r="K547" s="15"/>
      <c r="L547" s="15"/>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row>
    <row r="548" ht="15.75" customHeight="1">
      <c r="A548" s="15"/>
      <c r="B548" s="15"/>
      <c r="C548" s="15"/>
      <c r="D548" s="15"/>
      <c r="E548" s="16"/>
      <c r="F548" s="16"/>
      <c r="G548" s="15"/>
      <c r="H548" s="15"/>
      <c r="I548" s="15"/>
      <c r="J548" s="15"/>
      <c r="K548" s="15"/>
      <c r="L548" s="15"/>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row>
    <row r="549" ht="15.75" customHeight="1">
      <c r="A549" s="15"/>
      <c r="B549" s="15"/>
      <c r="C549" s="15"/>
      <c r="D549" s="15"/>
      <c r="E549" s="16"/>
      <c r="F549" s="16"/>
      <c r="G549" s="15"/>
      <c r="H549" s="15"/>
      <c r="I549" s="15"/>
      <c r="J549" s="15"/>
      <c r="K549" s="15"/>
      <c r="L549" s="15"/>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row>
    <row r="550" ht="15.75" customHeight="1">
      <c r="A550" s="15"/>
      <c r="B550" s="15"/>
      <c r="C550" s="15"/>
      <c r="D550" s="15"/>
      <c r="E550" s="16"/>
      <c r="F550" s="16"/>
      <c r="G550" s="15"/>
      <c r="H550" s="15"/>
      <c r="I550" s="15"/>
      <c r="J550" s="15"/>
      <c r="K550" s="15"/>
      <c r="L550" s="15"/>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row>
    <row r="551" ht="15.75" customHeight="1">
      <c r="A551" s="15"/>
      <c r="B551" s="15"/>
      <c r="C551" s="15"/>
      <c r="D551" s="15"/>
      <c r="E551" s="16"/>
      <c r="F551" s="16"/>
      <c r="G551" s="15"/>
      <c r="H551" s="15"/>
      <c r="I551" s="15"/>
      <c r="J551" s="15"/>
      <c r="K551" s="15"/>
      <c r="L551" s="15"/>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row>
    <row r="552" ht="15.75" customHeight="1">
      <c r="A552" s="15"/>
      <c r="B552" s="15"/>
      <c r="C552" s="15"/>
      <c r="D552" s="15"/>
      <c r="E552" s="16"/>
      <c r="F552" s="16"/>
      <c r="G552" s="15"/>
      <c r="H552" s="15"/>
      <c r="I552" s="15"/>
      <c r="J552" s="15"/>
      <c r="K552" s="15"/>
      <c r="L552" s="15"/>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row>
    <row r="553" ht="15.75" customHeight="1">
      <c r="A553" s="15"/>
      <c r="B553" s="15"/>
      <c r="C553" s="15"/>
      <c r="D553" s="15"/>
      <c r="E553" s="16"/>
      <c r="F553" s="16"/>
      <c r="G553" s="15"/>
      <c r="H553" s="15"/>
      <c r="I553" s="15"/>
      <c r="J553" s="15"/>
      <c r="K553" s="15"/>
      <c r="L553" s="15"/>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row>
    <row r="554" ht="15.75" customHeight="1">
      <c r="A554" s="15"/>
      <c r="B554" s="15"/>
      <c r="C554" s="15"/>
      <c r="D554" s="15"/>
      <c r="E554" s="16"/>
      <c r="F554" s="16"/>
      <c r="G554" s="15"/>
      <c r="H554" s="15"/>
      <c r="I554" s="15"/>
      <c r="J554" s="15"/>
      <c r="K554" s="15"/>
      <c r="L554" s="15"/>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row>
    <row r="555" ht="15.75" customHeight="1">
      <c r="A555" s="15"/>
      <c r="B555" s="15"/>
      <c r="C555" s="15"/>
      <c r="D555" s="15"/>
      <c r="E555" s="16"/>
      <c r="F555" s="16"/>
      <c r="G555" s="15"/>
      <c r="H555" s="15"/>
      <c r="I555" s="15"/>
      <c r="J555" s="15"/>
      <c r="K555" s="15"/>
      <c r="L555" s="15"/>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row>
    <row r="556" ht="15.75" customHeight="1">
      <c r="A556" s="15"/>
      <c r="B556" s="15"/>
      <c r="C556" s="15"/>
      <c r="D556" s="15"/>
      <c r="E556" s="16"/>
      <c r="F556" s="16"/>
      <c r="G556" s="15"/>
      <c r="H556" s="15"/>
      <c r="I556" s="15"/>
      <c r="J556" s="15"/>
      <c r="K556" s="15"/>
      <c r="L556" s="15"/>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row>
    <row r="557" ht="15.75" customHeight="1">
      <c r="A557" s="15"/>
      <c r="B557" s="15"/>
      <c r="C557" s="15"/>
      <c r="D557" s="15"/>
      <c r="E557" s="16"/>
      <c r="F557" s="16"/>
      <c r="G557" s="15"/>
      <c r="H557" s="15"/>
      <c r="I557" s="15"/>
      <c r="J557" s="15"/>
      <c r="K557" s="15"/>
      <c r="L557" s="15"/>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row>
    <row r="558" ht="15.75" customHeight="1">
      <c r="A558" s="15"/>
      <c r="B558" s="15"/>
      <c r="C558" s="15"/>
      <c r="D558" s="15"/>
      <c r="E558" s="16"/>
      <c r="F558" s="16"/>
      <c r="G558" s="15"/>
      <c r="H558" s="15"/>
      <c r="I558" s="15"/>
      <c r="J558" s="15"/>
      <c r="K558" s="15"/>
      <c r="L558" s="15"/>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row>
    <row r="559" ht="15.75" customHeight="1">
      <c r="A559" s="15"/>
      <c r="B559" s="15"/>
      <c r="C559" s="15"/>
      <c r="D559" s="15"/>
      <c r="E559" s="16"/>
      <c r="F559" s="16"/>
      <c r="G559" s="15"/>
      <c r="H559" s="15"/>
      <c r="I559" s="15"/>
      <c r="J559" s="15"/>
      <c r="K559" s="15"/>
      <c r="L559" s="15"/>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row>
    <row r="560" ht="15.75" customHeight="1">
      <c r="A560" s="15"/>
      <c r="B560" s="15"/>
      <c r="C560" s="15"/>
      <c r="D560" s="15"/>
      <c r="E560" s="16"/>
      <c r="F560" s="16"/>
      <c r="G560" s="15"/>
      <c r="H560" s="15"/>
      <c r="I560" s="15"/>
      <c r="J560" s="15"/>
      <c r="K560" s="15"/>
      <c r="L560" s="15"/>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row>
    <row r="561" ht="15.75" customHeight="1">
      <c r="A561" s="15"/>
      <c r="B561" s="15"/>
      <c r="C561" s="15"/>
      <c r="D561" s="15"/>
      <c r="E561" s="16"/>
      <c r="F561" s="16"/>
      <c r="G561" s="15"/>
      <c r="H561" s="15"/>
      <c r="I561" s="15"/>
      <c r="J561" s="15"/>
      <c r="K561" s="15"/>
      <c r="L561" s="15"/>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row>
    <row r="562" ht="15.75" customHeight="1">
      <c r="A562" s="15"/>
      <c r="B562" s="15"/>
      <c r="C562" s="15"/>
      <c r="D562" s="15"/>
      <c r="E562" s="16"/>
      <c r="F562" s="16"/>
      <c r="G562" s="15"/>
      <c r="H562" s="15"/>
      <c r="I562" s="15"/>
      <c r="J562" s="15"/>
      <c r="K562" s="15"/>
      <c r="L562" s="15"/>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row>
    <row r="563" ht="15.75" customHeight="1">
      <c r="A563" s="15"/>
      <c r="B563" s="15"/>
      <c r="C563" s="15"/>
      <c r="D563" s="15"/>
      <c r="E563" s="16"/>
      <c r="F563" s="16"/>
      <c r="G563" s="15"/>
      <c r="H563" s="15"/>
      <c r="I563" s="15"/>
      <c r="J563" s="15"/>
      <c r="K563" s="15"/>
      <c r="L563" s="15"/>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row>
    <row r="564" ht="15.75" customHeight="1">
      <c r="A564" s="15"/>
      <c r="B564" s="15"/>
      <c r="C564" s="15"/>
      <c r="D564" s="15"/>
      <c r="E564" s="16"/>
      <c r="F564" s="16"/>
      <c r="G564" s="15"/>
      <c r="H564" s="15"/>
      <c r="I564" s="15"/>
      <c r="J564" s="15"/>
      <c r="K564" s="15"/>
      <c r="L564" s="15"/>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row>
    <row r="565" ht="15.75" customHeight="1">
      <c r="A565" s="15"/>
      <c r="B565" s="15"/>
      <c r="C565" s="15"/>
      <c r="D565" s="15"/>
      <c r="E565" s="16"/>
      <c r="F565" s="16"/>
      <c r="G565" s="15"/>
      <c r="H565" s="15"/>
      <c r="I565" s="15"/>
      <c r="J565" s="15"/>
      <c r="K565" s="15"/>
      <c r="L565" s="15"/>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row>
    <row r="566" ht="15.75" customHeight="1">
      <c r="A566" s="15"/>
      <c r="B566" s="15"/>
      <c r="C566" s="15"/>
      <c r="D566" s="15"/>
      <c r="E566" s="16"/>
      <c r="F566" s="16"/>
      <c r="G566" s="15"/>
      <c r="H566" s="15"/>
      <c r="I566" s="15"/>
      <c r="J566" s="15"/>
      <c r="K566" s="15"/>
      <c r="L566" s="15"/>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row>
    <row r="567" ht="15.75" customHeight="1">
      <c r="A567" s="15"/>
      <c r="B567" s="15"/>
      <c r="C567" s="15"/>
      <c r="D567" s="15"/>
      <c r="E567" s="16"/>
      <c r="F567" s="16"/>
      <c r="G567" s="15"/>
      <c r="H567" s="15"/>
      <c r="I567" s="15"/>
      <c r="J567" s="15"/>
      <c r="K567" s="15"/>
      <c r="L567" s="15"/>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row>
    <row r="568" ht="15.75" customHeight="1">
      <c r="A568" s="15"/>
      <c r="B568" s="15"/>
      <c r="C568" s="15"/>
      <c r="D568" s="15"/>
      <c r="E568" s="16"/>
      <c r="F568" s="16"/>
      <c r="G568" s="15"/>
      <c r="H568" s="15"/>
      <c r="I568" s="15"/>
      <c r="J568" s="15"/>
      <c r="K568" s="15"/>
      <c r="L568" s="15"/>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row>
    <row r="569" ht="15.75" customHeight="1">
      <c r="A569" s="15"/>
      <c r="B569" s="15"/>
      <c r="C569" s="15"/>
      <c r="D569" s="15"/>
      <c r="E569" s="16"/>
      <c r="F569" s="16"/>
      <c r="G569" s="15"/>
      <c r="H569" s="15"/>
      <c r="I569" s="15"/>
      <c r="J569" s="15"/>
      <c r="K569" s="15"/>
      <c r="L569" s="15"/>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row>
    <row r="570" ht="15.75" customHeight="1">
      <c r="A570" s="15"/>
      <c r="B570" s="15"/>
      <c r="C570" s="15"/>
      <c r="D570" s="15"/>
      <c r="E570" s="16"/>
      <c r="F570" s="16"/>
      <c r="G570" s="15"/>
      <c r="H570" s="15"/>
      <c r="I570" s="15"/>
      <c r="J570" s="15"/>
      <c r="K570" s="15"/>
      <c r="L570" s="15"/>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row>
    <row r="571" ht="15.75" customHeight="1">
      <c r="A571" s="15"/>
      <c r="B571" s="15"/>
      <c r="C571" s="15"/>
      <c r="D571" s="15"/>
      <c r="E571" s="16"/>
      <c r="F571" s="16"/>
      <c r="G571" s="15"/>
      <c r="H571" s="15"/>
      <c r="I571" s="15"/>
      <c r="J571" s="15"/>
      <c r="K571" s="15"/>
      <c r="L571" s="15"/>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row>
    <row r="572" ht="15.75" customHeight="1">
      <c r="A572" s="15"/>
      <c r="B572" s="15"/>
      <c r="C572" s="15"/>
      <c r="D572" s="15"/>
      <c r="E572" s="16"/>
      <c r="F572" s="16"/>
      <c r="G572" s="15"/>
      <c r="H572" s="15"/>
      <c r="I572" s="15"/>
      <c r="J572" s="15"/>
      <c r="K572" s="15"/>
      <c r="L572" s="15"/>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row>
    <row r="573" ht="15.75" customHeight="1">
      <c r="A573" s="15"/>
      <c r="B573" s="15"/>
      <c r="C573" s="15"/>
      <c r="D573" s="15"/>
      <c r="E573" s="16"/>
      <c r="F573" s="16"/>
      <c r="G573" s="15"/>
      <c r="H573" s="15"/>
      <c r="I573" s="15"/>
      <c r="J573" s="15"/>
      <c r="K573" s="15"/>
      <c r="L573" s="15"/>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row>
    <row r="574" ht="15.75" customHeight="1">
      <c r="A574" s="15"/>
      <c r="B574" s="15"/>
      <c r="C574" s="15"/>
      <c r="D574" s="15"/>
      <c r="E574" s="16"/>
      <c r="F574" s="16"/>
      <c r="G574" s="15"/>
      <c r="H574" s="15"/>
      <c r="I574" s="15"/>
      <c r="J574" s="15"/>
      <c r="K574" s="15"/>
      <c r="L574" s="15"/>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row>
    <row r="575" ht="15.75" customHeight="1">
      <c r="A575" s="15"/>
      <c r="B575" s="15"/>
      <c r="C575" s="15"/>
      <c r="D575" s="15"/>
      <c r="E575" s="16"/>
      <c r="F575" s="16"/>
      <c r="G575" s="15"/>
      <c r="H575" s="15"/>
      <c r="I575" s="15"/>
      <c r="J575" s="15"/>
      <c r="K575" s="15"/>
      <c r="L575" s="15"/>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row>
    <row r="576" ht="15.75" customHeight="1">
      <c r="A576" s="15"/>
      <c r="B576" s="15"/>
      <c r="C576" s="15"/>
      <c r="D576" s="15"/>
      <c r="E576" s="16"/>
      <c r="F576" s="16"/>
      <c r="G576" s="15"/>
      <c r="H576" s="15"/>
      <c r="I576" s="15"/>
      <c r="J576" s="15"/>
      <c r="K576" s="15"/>
      <c r="L576" s="15"/>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row>
    <row r="577" ht="15.75" customHeight="1">
      <c r="A577" s="15"/>
      <c r="B577" s="15"/>
      <c r="C577" s="15"/>
      <c r="D577" s="15"/>
      <c r="E577" s="16"/>
      <c r="F577" s="16"/>
      <c r="G577" s="15"/>
      <c r="H577" s="15"/>
      <c r="I577" s="15"/>
      <c r="J577" s="15"/>
      <c r="K577" s="15"/>
      <c r="L577" s="15"/>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row>
    <row r="578" ht="15.75" customHeight="1">
      <c r="A578" s="15"/>
      <c r="B578" s="15"/>
      <c r="C578" s="15"/>
      <c r="D578" s="15"/>
      <c r="E578" s="16"/>
      <c r="F578" s="16"/>
      <c r="G578" s="15"/>
      <c r="H578" s="15"/>
      <c r="I578" s="15"/>
      <c r="J578" s="15"/>
      <c r="K578" s="15"/>
      <c r="L578" s="15"/>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row>
    <row r="579" ht="15.75" customHeight="1">
      <c r="A579" s="15"/>
      <c r="B579" s="15"/>
      <c r="C579" s="15"/>
      <c r="D579" s="15"/>
      <c r="E579" s="16"/>
      <c r="F579" s="16"/>
      <c r="G579" s="15"/>
      <c r="H579" s="15"/>
      <c r="I579" s="15"/>
      <c r="J579" s="15"/>
      <c r="K579" s="15"/>
      <c r="L579" s="15"/>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row>
    <row r="580" ht="15.75" customHeight="1">
      <c r="A580" s="15"/>
      <c r="B580" s="15"/>
      <c r="C580" s="15"/>
      <c r="D580" s="15"/>
      <c r="E580" s="16"/>
      <c r="F580" s="16"/>
      <c r="G580" s="15"/>
      <c r="H580" s="15"/>
      <c r="I580" s="15"/>
      <c r="J580" s="15"/>
      <c r="K580" s="15"/>
      <c r="L580" s="15"/>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row>
    <row r="581" ht="15.75" customHeight="1">
      <c r="A581" s="15"/>
      <c r="B581" s="15"/>
      <c r="C581" s="15"/>
      <c r="D581" s="15"/>
      <c r="E581" s="16"/>
      <c r="F581" s="16"/>
      <c r="G581" s="15"/>
      <c r="H581" s="15"/>
      <c r="I581" s="15"/>
      <c r="J581" s="15"/>
      <c r="K581" s="15"/>
      <c r="L581" s="15"/>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row>
    <row r="582" ht="15.75" customHeight="1">
      <c r="A582" s="15"/>
      <c r="B582" s="15"/>
      <c r="C582" s="15"/>
      <c r="D582" s="15"/>
      <c r="E582" s="16"/>
      <c r="F582" s="16"/>
      <c r="G582" s="15"/>
      <c r="H582" s="15"/>
      <c r="I582" s="15"/>
      <c r="J582" s="15"/>
      <c r="K582" s="15"/>
      <c r="L582" s="15"/>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row>
    <row r="583" ht="15.75" customHeight="1">
      <c r="A583" s="15"/>
      <c r="B583" s="15"/>
      <c r="C583" s="15"/>
      <c r="D583" s="15"/>
      <c r="E583" s="16"/>
      <c r="F583" s="16"/>
      <c r="G583" s="15"/>
      <c r="H583" s="15"/>
      <c r="I583" s="15"/>
      <c r="J583" s="15"/>
      <c r="K583" s="15"/>
      <c r="L583" s="15"/>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row>
    <row r="584" ht="15.75" customHeight="1">
      <c r="A584" s="15"/>
      <c r="B584" s="15"/>
      <c r="C584" s="15"/>
      <c r="D584" s="15"/>
      <c r="E584" s="16"/>
      <c r="F584" s="16"/>
      <c r="G584" s="15"/>
      <c r="H584" s="15"/>
      <c r="I584" s="15"/>
      <c r="J584" s="15"/>
      <c r="K584" s="15"/>
      <c r="L584" s="15"/>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row>
    <row r="585" ht="15.75" customHeight="1">
      <c r="A585" s="15"/>
      <c r="B585" s="15"/>
      <c r="C585" s="15"/>
      <c r="D585" s="15"/>
      <c r="E585" s="16"/>
      <c r="F585" s="16"/>
      <c r="G585" s="15"/>
      <c r="H585" s="15"/>
      <c r="I585" s="15"/>
      <c r="J585" s="15"/>
      <c r="K585" s="15"/>
      <c r="L585" s="15"/>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row>
    <row r="586" ht="15.75" customHeight="1">
      <c r="A586" s="15"/>
      <c r="B586" s="15"/>
      <c r="C586" s="15"/>
      <c r="D586" s="15"/>
      <c r="E586" s="16"/>
      <c r="F586" s="16"/>
      <c r="G586" s="15"/>
      <c r="H586" s="15"/>
      <c r="I586" s="15"/>
      <c r="J586" s="15"/>
      <c r="K586" s="15"/>
      <c r="L586" s="15"/>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row>
    <row r="587" ht="15.75" customHeight="1">
      <c r="A587" s="15"/>
      <c r="B587" s="15"/>
      <c r="C587" s="15"/>
      <c r="D587" s="15"/>
      <c r="E587" s="16"/>
      <c r="F587" s="16"/>
      <c r="G587" s="15"/>
      <c r="H587" s="15"/>
      <c r="I587" s="15"/>
      <c r="J587" s="15"/>
      <c r="K587" s="15"/>
      <c r="L587" s="15"/>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row>
    <row r="588" ht="15.75" customHeight="1">
      <c r="A588" s="15"/>
      <c r="B588" s="15"/>
      <c r="C588" s="15"/>
      <c r="D588" s="15"/>
      <c r="E588" s="16"/>
      <c r="F588" s="16"/>
      <c r="G588" s="15"/>
      <c r="H588" s="15"/>
      <c r="I588" s="15"/>
      <c r="J588" s="15"/>
      <c r="K588" s="15"/>
      <c r="L588" s="15"/>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row>
    <row r="589" ht="15.75" customHeight="1">
      <c r="A589" s="15"/>
      <c r="B589" s="15"/>
      <c r="C589" s="15"/>
      <c r="D589" s="15"/>
      <c r="E589" s="16"/>
      <c r="F589" s="16"/>
      <c r="G589" s="15"/>
      <c r="H589" s="15"/>
      <c r="I589" s="15"/>
      <c r="J589" s="15"/>
      <c r="K589" s="15"/>
      <c r="L589" s="15"/>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row>
    <row r="590" ht="15.75" customHeight="1">
      <c r="A590" s="15"/>
      <c r="B590" s="15"/>
      <c r="C590" s="15"/>
      <c r="D590" s="15"/>
      <c r="E590" s="16"/>
      <c r="F590" s="16"/>
      <c r="G590" s="15"/>
      <c r="H590" s="15"/>
      <c r="I590" s="15"/>
      <c r="J590" s="15"/>
      <c r="K590" s="15"/>
      <c r="L590" s="15"/>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row>
    <row r="591" ht="15.75" customHeight="1">
      <c r="A591" s="15"/>
      <c r="B591" s="15"/>
      <c r="C591" s="15"/>
      <c r="D591" s="15"/>
      <c r="E591" s="16"/>
      <c r="F591" s="16"/>
      <c r="G591" s="15"/>
      <c r="H591" s="15"/>
      <c r="I591" s="15"/>
      <c r="J591" s="15"/>
      <c r="K591" s="15"/>
      <c r="L591" s="15"/>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row>
    <row r="592" ht="15.75" customHeight="1">
      <c r="A592" s="15"/>
      <c r="B592" s="15"/>
      <c r="C592" s="15"/>
      <c r="D592" s="15"/>
      <c r="E592" s="16"/>
      <c r="F592" s="16"/>
      <c r="G592" s="15"/>
      <c r="H592" s="15"/>
      <c r="I592" s="15"/>
      <c r="J592" s="15"/>
      <c r="K592" s="15"/>
      <c r="L592" s="15"/>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row>
    <row r="593" ht="15.75" customHeight="1">
      <c r="A593" s="15"/>
      <c r="B593" s="15"/>
      <c r="C593" s="15"/>
      <c r="D593" s="15"/>
      <c r="E593" s="16"/>
      <c r="F593" s="16"/>
      <c r="G593" s="15"/>
      <c r="H593" s="15"/>
      <c r="I593" s="15"/>
      <c r="J593" s="15"/>
      <c r="K593" s="15"/>
      <c r="L593" s="15"/>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row>
    <row r="594" ht="15.75" customHeight="1">
      <c r="A594" s="15"/>
      <c r="B594" s="15"/>
      <c r="C594" s="15"/>
      <c r="D594" s="15"/>
      <c r="E594" s="16"/>
      <c r="F594" s="16"/>
      <c r="G594" s="15"/>
      <c r="H594" s="15"/>
      <c r="I594" s="15"/>
      <c r="J594" s="15"/>
      <c r="K594" s="15"/>
      <c r="L594" s="15"/>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row>
    <row r="595" ht="15.75" customHeight="1">
      <c r="A595" s="15"/>
      <c r="B595" s="15"/>
      <c r="C595" s="15"/>
      <c r="D595" s="15"/>
      <c r="E595" s="16"/>
      <c r="F595" s="16"/>
      <c r="G595" s="15"/>
      <c r="H595" s="15"/>
      <c r="I595" s="15"/>
      <c r="J595" s="15"/>
      <c r="K595" s="15"/>
      <c r="L595" s="15"/>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row>
    <row r="596" ht="15.75" customHeight="1">
      <c r="A596" s="15"/>
      <c r="B596" s="15"/>
      <c r="C596" s="15"/>
      <c r="D596" s="15"/>
      <c r="E596" s="16"/>
      <c r="F596" s="16"/>
      <c r="G596" s="15"/>
      <c r="H596" s="15"/>
      <c r="I596" s="15"/>
      <c r="J596" s="15"/>
      <c r="K596" s="15"/>
      <c r="L596" s="15"/>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row>
    <row r="597" ht="15.75" customHeight="1">
      <c r="A597" s="15"/>
      <c r="B597" s="15"/>
      <c r="C597" s="15"/>
      <c r="D597" s="15"/>
      <c r="E597" s="16"/>
      <c r="F597" s="16"/>
      <c r="G597" s="15"/>
      <c r="H597" s="15"/>
      <c r="I597" s="15"/>
      <c r="J597" s="15"/>
      <c r="K597" s="15"/>
      <c r="L597" s="15"/>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row>
    <row r="598" ht="15.75" customHeight="1">
      <c r="A598" s="15"/>
      <c r="B598" s="15"/>
      <c r="C598" s="15"/>
      <c r="D598" s="15"/>
      <c r="E598" s="16"/>
      <c r="F598" s="16"/>
      <c r="G598" s="15"/>
      <c r="H598" s="15"/>
      <c r="I598" s="15"/>
      <c r="J598" s="15"/>
      <c r="K598" s="15"/>
      <c r="L598" s="15"/>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row>
    <row r="599" ht="15.75" customHeight="1">
      <c r="A599" s="15"/>
      <c r="B599" s="15"/>
      <c r="C599" s="15"/>
      <c r="D599" s="15"/>
      <c r="E599" s="16"/>
      <c r="F599" s="16"/>
      <c r="G599" s="15"/>
      <c r="H599" s="15"/>
      <c r="I599" s="15"/>
      <c r="J599" s="15"/>
      <c r="K599" s="15"/>
      <c r="L599" s="15"/>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row>
    <row r="600" ht="15.75" customHeight="1">
      <c r="A600" s="15"/>
      <c r="B600" s="15"/>
      <c r="C600" s="15"/>
      <c r="D600" s="15"/>
      <c r="E600" s="16"/>
      <c r="F600" s="16"/>
      <c r="G600" s="15"/>
      <c r="H600" s="15"/>
      <c r="I600" s="15"/>
      <c r="J600" s="15"/>
      <c r="K600" s="15"/>
      <c r="L600" s="15"/>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row>
    <row r="601" ht="15.75" customHeight="1">
      <c r="A601" s="15"/>
      <c r="B601" s="15"/>
      <c r="C601" s="15"/>
      <c r="D601" s="15"/>
      <c r="E601" s="16"/>
      <c r="F601" s="16"/>
      <c r="G601" s="15"/>
      <c r="H601" s="15"/>
      <c r="I601" s="15"/>
      <c r="J601" s="15"/>
      <c r="K601" s="15"/>
      <c r="L601" s="15"/>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row>
    <row r="602" ht="15.75" customHeight="1">
      <c r="A602" s="15"/>
      <c r="B602" s="15"/>
      <c r="C602" s="15"/>
      <c r="D602" s="15"/>
      <c r="E602" s="16"/>
      <c r="F602" s="16"/>
      <c r="G602" s="15"/>
      <c r="H602" s="15"/>
      <c r="I602" s="15"/>
      <c r="J602" s="15"/>
      <c r="K602" s="15"/>
      <c r="L602" s="15"/>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row>
    <row r="603" ht="15.75" customHeight="1">
      <c r="A603" s="15"/>
      <c r="B603" s="15"/>
      <c r="C603" s="15"/>
      <c r="D603" s="15"/>
      <c r="E603" s="16"/>
      <c r="F603" s="16"/>
      <c r="G603" s="15"/>
      <c r="H603" s="15"/>
      <c r="I603" s="15"/>
      <c r="J603" s="15"/>
      <c r="K603" s="15"/>
      <c r="L603" s="15"/>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row>
    <row r="604" ht="15.75" customHeight="1">
      <c r="A604" s="15"/>
      <c r="B604" s="15"/>
      <c r="C604" s="15"/>
      <c r="D604" s="15"/>
      <c r="E604" s="16"/>
      <c r="F604" s="16"/>
      <c r="G604" s="15"/>
      <c r="H604" s="15"/>
      <c r="I604" s="15"/>
      <c r="J604" s="15"/>
      <c r="K604" s="15"/>
      <c r="L604" s="15"/>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row>
    <row r="605" ht="15.75" customHeight="1">
      <c r="A605" s="15"/>
      <c r="B605" s="15"/>
      <c r="C605" s="15"/>
      <c r="D605" s="15"/>
      <c r="E605" s="16"/>
      <c r="F605" s="16"/>
      <c r="G605" s="15"/>
      <c r="H605" s="15"/>
      <c r="I605" s="15"/>
      <c r="J605" s="15"/>
      <c r="K605" s="15"/>
      <c r="L605" s="15"/>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row>
    <row r="606" ht="15.75" customHeight="1">
      <c r="A606" s="15"/>
      <c r="B606" s="15"/>
      <c r="C606" s="15"/>
      <c r="D606" s="15"/>
      <c r="E606" s="16"/>
      <c r="F606" s="16"/>
      <c r="G606" s="15"/>
      <c r="H606" s="15"/>
      <c r="I606" s="15"/>
      <c r="J606" s="15"/>
      <c r="K606" s="15"/>
      <c r="L606" s="15"/>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row>
    <row r="607" ht="15.75" customHeight="1">
      <c r="A607" s="15"/>
      <c r="B607" s="15"/>
      <c r="C607" s="15"/>
      <c r="D607" s="15"/>
      <c r="E607" s="16"/>
      <c r="F607" s="16"/>
      <c r="G607" s="15"/>
      <c r="H607" s="15"/>
      <c r="I607" s="15"/>
      <c r="J607" s="15"/>
      <c r="K607" s="15"/>
      <c r="L607" s="15"/>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row>
    <row r="608" ht="15.75" customHeight="1">
      <c r="A608" s="15"/>
      <c r="B608" s="15"/>
      <c r="C608" s="15"/>
      <c r="D608" s="15"/>
      <c r="E608" s="16"/>
      <c r="F608" s="16"/>
      <c r="G608" s="15"/>
      <c r="H608" s="15"/>
      <c r="I608" s="15"/>
      <c r="J608" s="15"/>
      <c r="K608" s="15"/>
      <c r="L608" s="15"/>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row>
    <row r="609" ht="15.75" customHeight="1">
      <c r="A609" s="15"/>
      <c r="B609" s="15"/>
      <c r="C609" s="15"/>
      <c r="D609" s="15"/>
      <c r="E609" s="16"/>
      <c r="F609" s="16"/>
      <c r="G609" s="15"/>
      <c r="H609" s="15"/>
      <c r="I609" s="15"/>
      <c r="J609" s="15"/>
      <c r="K609" s="15"/>
      <c r="L609" s="15"/>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row>
    <row r="610" ht="15.75" customHeight="1">
      <c r="A610" s="15"/>
      <c r="B610" s="15"/>
      <c r="C610" s="15"/>
      <c r="D610" s="15"/>
      <c r="E610" s="16"/>
      <c r="F610" s="16"/>
      <c r="G610" s="15"/>
      <c r="H610" s="15"/>
      <c r="I610" s="15"/>
      <c r="J610" s="15"/>
      <c r="K610" s="15"/>
      <c r="L610" s="15"/>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row>
    <row r="611" ht="15.75" customHeight="1">
      <c r="A611" s="15"/>
      <c r="B611" s="15"/>
      <c r="C611" s="15"/>
      <c r="D611" s="15"/>
      <c r="E611" s="16"/>
      <c r="F611" s="16"/>
      <c r="G611" s="15"/>
      <c r="H611" s="15"/>
      <c r="I611" s="15"/>
      <c r="J611" s="15"/>
      <c r="K611" s="15"/>
      <c r="L611" s="15"/>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row>
    <row r="612" ht="15.75" customHeight="1">
      <c r="A612" s="15"/>
      <c r="B612" s="15"/>
      <c r="C612" s="15"/>
      <c r="D612" s="15"/>
      <c r="E612" s="16"/>
      <c r="F612" s="16"/>
      <c r="G612" s="15"/>
      <c r="H612" s="15"/>
      <c r="I612" s="15"/>
      <c r="J612" s="15"/>
      <c r="K612" s="15"/>
      <c r="L612" s="15"/>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row>
    <row r="613" ht="15.75" customHeight="1">
      <c r="A613" s="15"/>
      <c r="B613" s="15"/>
      <c r="C613" s="15"/>
      <c r="D613" s="15"/>
      <c r="E613" s="16"/>
      <c r="F613" s="16"/>
      <c r="G613" s="15"/>
      <c r="H613" s="15"/>
      <c r="I613" s="15"/>
      <c r="J613" s="15"/>
      <c r="K613" s="15"/>
      <c r="L613" s="15"/>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row>
    <row r="614" ht="15.75" customHeight="1">
      <c r="A614" s="15"/>
      <c r="B614" s="15"/>
      <c r="C614" s="15"/>
      <c r="D614" s="15"/>
      <c r="E614" s="16"/>
      <c r="F614" s="16"/>
      <c r="G614" s="15"/>
      <c r="H614" s="15"/>
      <c r="I614" s="15"/>
      <c r="J614" s="15"/>
      <c r="K614" s="15"/>
      <c r="L614" s="15"/>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row>
    <row r="615" ht="15.75" customHeight="1">
      <c r="A615" s="15"/>
      <c r="B615" s="15"/>
      <c r="C615" s="15"/>
      <c r="D615" s="15"/>
      <c r="E615" s="16"/>
      <c r="F615" s="16"/>
      <c r="G615" s="15"/>
      <c r="H615" s="15"/>
      <c r="I615" s="15"/>
      <c r="J615" s="15"/>
      <c r="K615" s="15"/>
      <c r="L615" s="15"/>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row>
    <row r="616" ht="15.75" customHeight="1">
      <c r="A616" s="15"/>
      <c r="B616" s="15"/>
      <c r="C616" s="15"/>
      <c r="D616" s="15"/>
      <c r="E616" s="16"/>
      <c r="F616" s="16"/>
      <c r="G616" s="15"/>
      <c r="H616" s="15"/>
      <c r="I616" s="15"/>
      <c r="J616" s="15"/>
      <c r="K616" s="15"/>
      <c r="L616" s="15"/>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row>
    <row r="617" ht="15.75" customHeight="1">
      <c r="A617" s="15"/>
      <c r="B617" s="15"/>
      <c r="C617" s="15"/>
      <c r="D617" s="15"/>
      <c r="E617" s="16"/>
      <c r="F617" s="16"/>
      <c r="G617" s="15"/>
      <c r="H617" s="15"/>
      <c r="I617" s="15"/>
      <c r="J617" s="15"/>
      <c r="K617" s="15"/>
      <c r="L617" s="15"/>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row>
    <row r="618" ht="15.75" customHeight="1">
      <c r="A618" s="15"/>
      <c r="B618" s="15"/>
      <c r="C618" s="15"/>
      <c r="D618" s="15"/>
      <c r="E618" s="16"/>
      <c r="F618" s="16"/>
      <c r="G618" s="15"/>
      <c r="H618" s="15"/>
      <c r="I618" s="15"/>
      <c r="J618" s="15"/>
      <c r="K618" s="15"/>
      <c r="L618" s="15"/>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row>
    <row r="619" ht="15.75" customHeight="1">
      <c r="A619" s="15"/>
      <c r="B619" s="15"/>
      <c r="C619" s="15"/>
      <c r="D619" s="15"/>
      <c r="E619" s="16"/>
      <c r="F619" s="16"/>
      <c r="G619" s="15"/>
      <c r="H619" s="15"/>
      <c r="I619" s="15"/>
      <c r="J619" s="15"/>
      <c r="K619" s="15"/>
      <c r="L619" s="15"/>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row>
    <row r="620" ht="15.75" customHeight="1">
      <c r="A620" s="15"/>
      <c r="B620" s="15"/>
      <c r="C620" s="15"/>
      <c r="D620" s="15"/>
      <c r="E620" s="16"/>
      <c r="F620" s="16"/>
      <c r="G620" s="15"/>
      <c r="H620" s="15"/>
      <c r="I620" s="15"/>
      <c r="J620" s="15"/>
      <c r="K620" s="15"/>
      <c r="L620" s="15"/>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row>
    <row r="621" ht="15.75" customHeight="1">
      <c r="A621" s="15"/>
      <c r="B621" s="15"/>
      <c r="C621" s="15"/>
      <c r="D621" s="15"/>
      <c r="E621" s="16"/>
      <c r="F621" s="16"/>
      <c r="G621" s="15"/>
      <c r="H621" s="15"/>
      <c r="I621" s="15"/>
      <c r="J621" s="15"/>
      <c r="K621" s="15"/>
      <c r="L621" s="15"/>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row>
    <row r="622" ht="15.75" customHeight="1">
      <c r="A622" s="15"/>
      <c r="B622" s="15"/>
      <c r="C622" s="15"/>
      <c r="D622" s="15"/>
      <c r="E622" s="16"/>
      <c r="F622" s="16"/>
      <c r="G622" s="15"/>
      <c r="H622" s="15"/>
      <c r="I622" s="15"/>
      <c r="J622" s="15"/>
      <c r="K622" s="15"/>
      <c r="L622" s="15"/>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row>
    <row r="623" ht="15.75" customHeight="1">
      <c r="A623" s="15"/>
      <c r="B623" s="15"/>
      <c r="C623" s="15"/>
      <c r="D623" s="15"/>
      <c r="E623" s="16"/>
      <c r="F623" s="16"/>
      <c r="G623" s="15"/>
      <c r="H623" s="15"/>
      <c r="I623" s="15"/>
      <c r="J623" s="15"/>
      <c r="K623" s="15"/>
      <c r="L623" s="15"/>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row>
    <row r="624" ht="15.75" customHeight="1">
      <c r="A624" s="15"/>
      <c r="B624" s="15"/>
      <c r="C624" s="15"/>
      <c r="D624" s="15"/>
      <c r="E624" s="16"/>
      <c r="F624" s="16"/>
      <c r="G624" s="15"/>
      <c r="H624" s="15"/>
      <c r="I624" s="15"/>
      <c r="J624" s="15"/>
      <c r="K624" s="15"/>
      <c r="L624" s="15"/>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row>
    <row r="625" ht="15.75" customHeight="1">
      <c r="A625" s="15"/>
      <c r="B625" s="15"/>
      <c r="C625" s="15"/>
      <c r="D625" s="15"/>
      <c r="E625" s="16"/>
      <c r="F625" s="16"/>
      <c r="G625" s="15"/>
      <c r="H625" s="15"/>
      <c r="I625" s="15"/>
      <c r="J625" s="15"/>
      <c r="K625" s="15"/>
      <c r="L625" s="15"/>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row>
    <row r="626" ht="15.75" customHeight="1">
      <c r="A626" s="15"/>
      <c r="B626" s="15"/>
      <c r="C626" s="15"/>
      <c r="D626" s="15"/>
      <c r="E626" s="16"/>
      <c r="F626" s="16"/>
      <c r="G626" s="15"/>
      <c r="H626" s="15"/>
      <c r="I626" s="15"/>
      <c r="J626" s="15"/>
      <c r="K626" s="15"/>
      <c r="L626" s="15"/>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row>
    <row r="627" ht="15.75" customHeight="1">
      <c r="A627" s="15"/>
      <c r="B627" s="15"/>
      <c r="C627" s="15"/>
      <c r="D627" s="15"/>
      <c r="E627" s="16"/>
      <c r="F627" s="16"/>
      <c r="G627" s="15"/>
      <c r="H627" s="15"/>
      <c r="I627" s="15"/>
      <c r="J627" s="15"/>
      <c r="K627" s="15"/>
      <c r="L627" s="15"/>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row>
    <row r="628" ht="15.75" customHeight="1">
      <c r="A628" s="15"/>
      <c r="B628" s="15"/>
      <c r="C628" s="15"/>
      <c r="D628" s="15"/>
      <c r="E628" s="16"/>
      <c r="F628" s="16"/>
      <c r="G628" s="15"/>
      <c r="H628" s="15"/>
      <c r="I628" s="15"/>
      <c r="J628" s="15"/>
      <c r="K628" s="15"/>
      <c r="L628" s="15"/>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row>
    <row r="629" ht="15.75" customHeight="1">
      <c r="A629" s="15"/>
      <c r="B629" s="15"/>
      <c r="C629" s="15"/>
      <c r="D629" s="15"/>
      <c r="E629" s="16"/>
      <c r="F629" s="16"/>
      <c r="G629" s="15"/>
      <c r="H629" s="15"/>
      <c r="I629" s="15"/>
      <c r="J629" s="15"/>
      <c r="K629" s="15"/>
      <c r="L629" s="15"/>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row>
    <row r="630" ht="15.75" customHeight="1">
      <c r="A630" s="15"/>
      <c r="B630" s="15"/>
      <c r="C630" s="15"/>
      <c r="D630" s="15"/>
      <c r="E630" s="16"/>
      <c r="F630" s="16"/>
      <c r="G630" s="15"/>
      <c r="H630" s="15"/>
      <c r="I630" s="15"/>
      <c r="J630" s="15"/>
      <c r="K630" s="15"/>
      <c r="L630" s="15"/>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row>
    <row r="631" ht="15.75" customHeight="1">
      <c r="A631" s="15"/>
      <c r="B631" s="15"/>
      <c r="C631" s="15"/>
      <c r="D631" s="15"/>
      <c r="E631" s="16"/>
      <c r="F631" s="16"/>
      <c r="G631" s="15"/>
      <c r="H631" s="15"/>
      <c r="I631" s="15"/>
      <c r="J631" s="15"/>
      <c r="K631" s="15"/>
      <c r="L631" s="15"/>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row>
    <row r="632" ht="15.75" customHeight="1">
      <c r="A632" s="15"/>
      <c r="B632" s="15"/>
      <c r="C632" s="15"/>
      <c r="D632" s="15"/>
      <c r="E632" s="16"/>
      <c r="F632" s="16"/>
      <c r="G632" s="15"/>
      <c r="H632" s="15"/>
      <c r="I632" s="15"/>
      <c r="J632" s="15"/>
      <c r="K632" s="15"/>
      <c r="L632" s="15"/>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row>
    <row r="633" ht="15.75" customHeight="1">
      <c r="A633" s="15"/>
      <c r="B633" s="15"/>
      <c r="C633" s="15"/>
      <c r="D633" s="15"/>
      <c r="E633" s="16"/>
      <c r="F633" s="16"/>
      <c r="G633" s="15"/>
      <c r="H633" s="15"/>
      <c r="I633" s="15"/>
      <c r="J633" s="15"/>
      <c r="K633" s="15"/>
      <c r="L633" s="15"/>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row>
    <row r="634" ht="15.75" customHeight="1">
      <c r="A634" s="15"/>
      <c r="B634" s="15"/>
      <c r="C634" s="15"/>
      <c r="D634" s="15"/>
      <c r="E634" s="16"/>
      <c r="F634" s="16"/>
      <c r="G634" s="15"/>
      <c r="H634" s="15"/>
      <c r="I634" s="15"/>
      <c r="J634" s="15"/>
      <c r="K634" s="15"/>
      <c r="L634" s="15"/>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row>
    <row r="635" ht="15.75" customHeight="1">
      <c r="A635" s="15"/>
      <c r="B635" s="15"/>
      <c r="C635" s="15"/>
      <c r="D635" s="15"/>
      <c r="E635" s="16"/>
      <c r="F635" s="16"/>
      <c r="G635" s="15"/>
      <c r="H635" s="15"/>
      <c r="I635" s="15"/>
      <c r="J635" s="15"/>
      <c r="K635" s="15"/>
      <c r="L635" s="15"/>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row>
    <row r="636" ht="15.75" customHeight="1">
      <c r="A636" s="15"/>
      <c r="B636" s="15"/>
      <c r="C636" s="15"/>
      <c r="D636" s="15"/>
      <c r="E636" s="16"/>
      <c r="F636" s="16"/>
      <c r="G636" s="15"/>
      <c r="H636" s="15"/>
      <c r="I636" s="15"/>
      <c r="J636" s="15"/>
      <c r="K636" s="15"/>
      <c r="L636" s="15"/>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row>
    <row r="637" ht="15.75" customHeight="1">
      <c r="A637" s="15"/>
      <c r="B637" s="15"/>
      <c r="C637" s="15"/>
      <c r="D637" s="15"/>
      <c r="E637" s="16"/>
      <c r="F637" s="16"/>
      <c r="G637" s="15"/>
      <c r="H637" s="15"/>
      <c r="I637" s="15"/>
      <c r="J637" s="15"/>
      <c r="K637" s="15"/>
      <c r="L637" s="15"/>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row>
    <row r="638" ht="15.75" customHeight="1">
      <c r="A638" s="15"/>
      <c r="B638" s="15"/>
      <c r="C638" s="15"/>
      <c r="D638" s="15"/>
      <c r="E638" s="16"/>
      <c r="F638" s="16"/>
      <c r="G638" s="15"/>
      <c r="H638" s="15"/>
      <c r="I638" s="15"/>
      <c r="J638" s="15"/>
      <c r="K638" s="15"/>
      <c r="L638" s="15"/>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row>
    <row r="639" ht="15.75" customHeight="1">
      <c r="A639" s="15"/>
      <c r="B639" s="15"/>
      <c r="C639" s="15"/>
      <c r="D639" s="15"/>
      <c r="E639" s="16"/>
      <c r="F639" s="16"/>
      <c r="G639" s="15"/>
      <c r="H639" s="15"/>
      <c r="I639" s="15"/>
      <c r="J639" s="15"/>
      <c r="K639" s="15"/>
      <c r="L639" s="15"/>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row>
    <row r="640" ht="15.75" customHeight="1">
      <c r="A640" s="15"/>
      <c r="B640" s="15"/>
      <c r="C640" s="15"/>
      <c r="D640" s="15"/>
      <c r="E640" s="16"/>
      <c r="F640" s="16"/>
      <c r="G640" s="15"/>
      <c r="H640" s="15"/>
      <c r="I640" s="15"/>
      <c r="J640" s="15"/>
      <c r="K640" s="15"/>
      <c r="L640" s="15"/>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row>
    <row r="641" ht="15.75" customHeight="1">
      <c r="A641" s="15"/>
      <c r="B641" s="15"/>
      <c r="C641" s="15"/>
      <c r="D641" s="15"/>
      <c r="E641" s="16"/>
      <c r="F641" s="16"/>
      <c r="G641" s="15"/>
      <c r="H641" s="15"/>
      <c r="I641" s="15"/>
      <c r="J641" s="15"/>
      <c r="K641" s="15"/>
      <c r="L641" s="15"/>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row>
    <row r="642" ht="15.75" customHeight="1">
      <c r="A642" s="15"/>
      <c r="B642" s="15"/>
      <c r="C642" s="15"/>
      <c r="D642" s="15"/>
      <c r="E642" s="16"/>
      <c r="F642" s="16"/>
      <c r="G642" s="15"/>
      <c r="H642" s="15"/>
      <c r="I642" s="15"/>
      <c r="J642" s="15"/>
      <c r="K642" s="15"/>
      <c r="L642" s="15"/>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row>
    <row r="643" ht="15.75" customHeight="1">
      <c r="A643" s="15"/>
      <c r="B643" s="15"/>
      <c r="C643" s="15"/>
      <c r="D643" s="15"/>
      <c r="E643" s="16"/>
      <c r="F643" s="16"/>
      <c r="G643" s="15"/>
      <c r="H643" s="15"/>
      <c r="I643" s="15"/>
      <c r="J643" s="15"/>
      <c r="K643" s="15"/>
      <c r="L643" s="15"/>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row>
    <row r="644" ht="15.75" customHeight="1">
      <c r="A644" s="15"/>
      <c r="B644" s="15"/>
      <c r="C644" s="15"/>
      <c r="D644" s="15"/>
      <c r="E644" s="16"/>
      <c r="F644" s="16"/>
      <c r="G644" s="15"/>
      <c r="H644" s="15"/>
      <c r="I644" s="15"/>
      <c r="J644" s="15"/>
      <c r="K644" s="15"/>
      <c r="L644" s="15"/>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row>
    <row r="645" ht="15.75" customHeight="1">
      <c r="A645" s="15"/>
      <c r="B645" s="15"/>
      <c r="C645" s="15"/>
      <c r="D645" s="15"/>
      <c r="E645" s="16"/>
      <c r="F645" s="16"/>
      <c r="G645" s="15"/>
      <c r="H645" s="15"/>
      <c r="I645" s="15"/>
      <c r="J645" s="15"/>
      <c r="K645" s="15"/>
      <c r="L645" s="15"/>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row>
    <row r="646" ht="15.75" customHeight="1">
      <c r="A646" s="15"/>
      <c r="B646" s="15"/>
      <c r="C646" s="15"/>
      <c r="D646" s="15"/>
      <c r="E646" s="16"/>
      <c r="F646" s="16"/>
      <c r="G646" s="15"/>
      <c r="H646" s="15"/>
      <c r="I646" s="15"/>
      <c r="J646" s="15"/>
      <c r="K646" s="15"/>
      <c r="L646" s="15"/>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row>
    <row r="647" ht="15.75" customHeight="1">
      <c r="A647" s="15"/>
      <c r="B647" s="15"/>
      <c r="C647" s="15"/>
      <c r="D647" s="15"/>
      <c r="E647" s="16"/>
      <c r="F647" s="16"/>
      <c r="G647" s="15"/>
      <c r="H647" s="15"/>
      <c r="I647" s="15"/>
      <c r="J647" s="15"/>
      <c r="K647" s="15"/>
      <c r="L647" s="15"/>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row>
    <row r="648" ht="15.75" customHeight="1">
      <c r="A648" s="15"/>
      <c r="B648" s="15"/>
      <c r="C648" s="15"/>
      <c r="D648" s="15"/>
      <c r="E648" s="16"/>
      <c r="F648" s="16"/>
      <c r="G648" s="15"/>
      <c r="H648" s="15"/>
      <c r="I648" s="15"/>
      <c r="J648" s="15"/>
      <c r="K648" s="15"/>
      <c r="L648" s="15"/>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row>
    <row r="649" ht="15.75" customHeight="1">
      <c r="A649" s="15"/>
      <c r="B649" s="15"/>
      <c r="C649" s="15"/>
      <c r="D649" s="15"/>
      <c r="E649" s="16"/>
      <c r="F649" s="16"/>
      <c r="G649" s="15"/>
      <c r="H649" s="15"/>
      <c r="I649" s="15"/>
      <c r="J649" s="15"/>
      <c r="K649" s="15"/>
      <c r="L649" s="15"/>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row>
    <row r="650" ht="15.75" customHeight="1">
      <c r="A650" s="15"/>
      <c r="B650" s="15"/>
      <c r="C650" s="15"/>
      <c r="D650" s="15"/>
      <c r="E650" s="16"/>
      <c r="F650" s="16"/>
      <c r="G650" s="15"/>
      <c r="H650" s="15"/>
      <c r="I650" s="15"/>
      <c r="J650" s="15"/>
      <c r="K650" s="15"/>
      <c r="L650" s="15"/>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row>
    <row r="651" ht="15.75" customHeight="1">
      <c r="A651" s="15"/>
      <c r="B651" s="15"/>
      <c r="C651" s="15"/>
      <c r="D651" s="15"/>
      <c r="E651" s="16"/>
      <c r="F651" s="16"/>
      <c r="G651" s="15"/>
      <c r="H651" s="15"/>
      <c r="I651" s="15"/>
      <c r="J651" s="15"/>
      <c r="K651" s="15"/>
      <c r="L651" s="15"/>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row>
    <row r="652" ht="15.75" customHeight="1">
      <c r="A652" s="15"/>
      <c r="B652" s="15"/>
      <c r="C652" s="15"/>
      <c r="D652" s="15"/>
      <c r="E652" s="16"/>
      <c r="F652" s="16"/>
      <c r="G652" s="15"/>
      <c r="H652" s="15"/>
      <c r="I652" s="15"/>
      <c r="J652" s="15"/>
      <c r="K652" s="15"/>
      <c r="L652" s="15"/>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row>
    <row r="653" ht="15.75" customHeight="1">
      <c r="A653" s="15"/>
      <c r="B653" s="15"/>
      <c r="C653" s="15"/>
      <c r="D653" s="15"/>
      <c r="E653" s="16"/>
      <c r="F653" s="16"/>
      <c r="G653" s="15"/>
      <c r="H653" s="15"/>
      <c r="I653" s="15"/>
      <c r="J653" s="15"/>
      <c r="K653" s="15"/>
      <c r="L653" s="15"/>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row>
    <row r="654" ht="15.75" customHeight="1">
      <c r="A654" s="15"/>
      <c r="B654" s="15"/>
      <c r="C654" s="15"/>
      <c r="D654" s="15"/>
      <c r="E654" s="16"/>
      <c r="F654" s="16"/>
      <c r="G654" s="15"/>
      <c r="H654" s="15"/>
      <c r="I654" s="15"/>
      <c r="J654" s="15"/>
      <c r="K654" s="15"/>
      <c r="L654" s="15"/>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row>
    <row r="655" ht="15.75" customHeight="1">
      <c r="A655" s="15"/>
      <c r="B655" s="15"/>
      <c r="C655" s="15"/>
      <c r="D655" s="15"/>
      <c r="E655" s="16"/>
      <c r="F655" s="16"/>
      <c r="G655" s="15"/>
      <c r="H655" s="15"/>
      <c r="I655" s="15"/>
      <c r="J655" s="15"/>
      <c r="K655" s="15"/>
      <c r="L655" s="15"/>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row>
    <row r="656" ht="15.75" customHeight="1">
      <c r="A656" s="15"/>
      <c r="B656" s="15"/>
      <c r="C656" s="15"/>
      <c r="D656" s="15"/>
      <c r="E656" s="16"/>
      <c r="F656" s="16"/>
      <c r="G656" s="15"/>
      <c r="H656" s="15"/>
      <c r="I656" s="15"/>
      <c r="J656" s="15"/>
      <c r="K656" s="15"/>
      <c r="L656" s="15"/>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row>
    <row r="657" ht="15.75" customHeight="1">
      <c r="A657" s="15"/>
      <c r="B657" s="15"/>
      <c r="C657" s="15"/>
      <c r="D657" s="15"/>
      <c r="E657" s="16"/>
      <c r="F657" s="16"/>
      <c r="G657" s="15"/>
      <c r="H657" s="15"/>
      <c r="I657" s="15"/>
      <c r="J657" s="15"/>
      <c r="K657" s="15"/>
      <c r="L657" s="15"/>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row>
    <row r="658" ht="15.75" customHeight="1">
      <c r="A658" s="15"/>
      <c r="B658" s="15"/>
      <c r="C658" s="15"/>
      <c r="D658" s="15"/>
      <c r="E658" s="16"/>
      <c r="F658" s="16"/>
      <c r="G658" s="15"/>
      <c r="H658" s="15"/>
      <c r="I658" s="15"/>
      <c r="J658" s="15"/>
      <c r="K658" s="15"/>
      <c r="L658" s="15"/>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row>
    <row r="659" ht="15.75" customHeight="1">
      <c r="A659" s="15"/>
      <c r="B659" s="15"/>
      <c r="C659" s="15"/>
      <c r="D659" s="15"/>
      <c r="E659" s="16"/>
      <c r="F659" s="16"/>
      <c r="G659" s="15"/>
      <c r="H659" s="15"/>
      <c r="I659" s="15"/>
      <c r="J659" s="15"/>
      <c r="K659" s="15"/>
      <c r="L659" s="15"/>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row>
    <row r="660" ht="15.75" customHeight="1">
      <c r="A660" s="15"/>
      <c r="B660" s="15"/>
      <c r="C660" s="15"/>
      <c r="D660" s="15"/>
      <c r="E660" s="16"/>
      <c r="F660" s="16"/>
      <c r="G660" s="15"/>
      <c r="H660" s="15"/>
      <c r="I660" s="15"/>
      <c r="J660" s="15"/>
      <c r="K660" s="15"/>
      <c r="L660" s="15"/>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row>
    <row r="661" ht="15.75" customHeight="1">
      <c r="A661" s="15"/>
      <c r="B661" s="15"/>
      <c r="C661" s="15"/>
      <c r="D661" s="15"/>
      <c r="E661" s="16"/>
      <c r="F661" s="16"/>
      <c r="G661" s="15"/>
      <c r="H661" s="15"/>
      <c r="I661" s="15"/>
      <c r="J661" s="15"/>
      <c r="K661" s="15"/>
      <c r="L661" s="15"/>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row>
    <row r="662" ht="15.75" customHeight="1">
      <c r="A662" s="15"/>
      <c r="B662" s="15"/>
      <c r="C662" s="15"/>
      <c r="D662" s="15"/>
      <c r="E662" s="16"/>
      <c r="F662" s="16"/>
      <c r="G662" s="15"/>
      <c r="H662" s="15"/>
      <c r="I662" s="15"/>
      <c r="J662" s="15"/>
      <c r="K662" s="15"/>
      <c r="L662" s="15"/>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row>
    <row r="663" ht="15.75" customHeight="1">
      <c r="A663" s="15"/>
      <c r="B663" s="15"/>
      <c r="C663" s="15"/>
      <c r="D663" s="15"/>
      <c r="E663" s="16"/>
      <c r="F663" s="16"/>
      <c r="G663" s="15"/>
      <c r="H663" s="15"/>
      <c r="I663" s="15"/>
      <c r="J663" s="15"/>
      <c r="K663" s="15"/>
      <c r="L663" s="15"/>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row>
    <row r="664" ht="15.75" customHeight="1">
      <c r="A664" s="15"/>
      <c r="B664" s="15"/>
      <c r="C664" s="15"/>
      <c r="D664" s="15"/>
      <c r="E664" s="16"/>
      <c r="F664" s="16"/>
      <c r="G664" s="15"/>
      <c r="H664" s="15"/>
      <c r="I664" s="15"/>
      <c r="J664" s="15"/>
      <c r="K664" s="15"/>
      <c r="L664" s="15"/>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row>
    <row r="665" ht="15.75" customHeight="1">
      <c r="A665" s="15"/>
      <c r="B665" s="15"/>
      <c r="C665" s="15"/>
      <c r="D665" s="15"/>
      <c r="E665" s="16"/>
      <c r="F665" s="16"/>
      <c r="G665" s="15"/>
      <c r="H665" s="15"/>
      <c r="I665" s="15"/>
      <c r="J665" s="15"/>
      <c r="K665" s="15"/>
      <c r="L665" s="15"/>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row>
    <row r="666" ht="15.75" customHeight="1">
      <c r="A666" s="15"/>
      <c r="B666" s="15"/>
      <c r="C666" s="15"/>
      <c r="D666" s="15"/>
      <c r="E666" s="16"/>
      <c r="F666" s="16"/>
      <c r="G666" s="15"/>
      <c r="H666" s="15"/>
      <c r="I666" s="15"/>
      <c r="J666" s="15"/>
      <c r="K666" s="15"/>
      <c r="L666" s="15"/>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row>
    <row r="667" ht="15.75" customHeight="1">
      <c r="A667" s="15"/>
      <c r="B667" s="15"/>
      <c r="C667" s="15"/>
      <c r="D667" s="15"/>
      <c r="E667" s="16"/>
      <c r="F667" s="16"/>
      <c r="G667" s="15"/>
      <c r="H667" s="15"/>
      <c r="I667" s="15"/>
      <c r="J667" s="15"/>
      <c r="K667" s="15"/>
      <c r="L667" s="15"/>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row>
    <row r="668" ht="15.75" customHeight="1">
      <c r="A668" s="15"/>
      <c r="B668" s="15"/>
      <c r="C668" s="15"/>
      <c r="D668" s="15"/>
      <c r="E668" s="16"/>
      <c r="F668" s="16"/>
      <c r="G668" s="15"/>
      <c r="H668" s="15"/>
      <c r="I668" s="15"/>
      <c r="J668" s="15"/>
      <c r="K668" s="15"/>
      <c r="L668" s="15"/>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row>
    <row r="669" ht="15.75" customHeight="1">
      <c r="A669" s="15"/>
      <c r="B669" s="15"/>
      <c r="C669" s="15"/>
      <c r="D669" s="15"/>
      <c r="E669" s="16"/>
      <c r="F669" s="16"/>
      <c r="G669" s="15"/>
      <c r="H669" s="15"/>
      <c r="I669" s="15"/>
      <c r="J669" s="15"/>
      <c r="K669" s="15"/>
      <c r="L669" s="15"/>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row>
    <row r="670" ht="15.75" customHeight="1">
      <c r="A670" s="15"/>
      <c r="B670" s="15"/>
      <c r="C670" s="15"/>
      <c r="D670" s="15"/>
      <c r="E670" s="16"/>
      <c r="F670" s="16"/>
      <c r="G670" s="15"/>
      <c r="H670" s="15"/>
      <c r="I670" s="15"/>
      <c r="J670" s="15"/>
      <c r="K670" s="15"/>
      <c r="L670" s="15"/>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row>
    <row r="671" ht="15.75" customHeight="1">
      <c r="A671" s="15"/>
      <c r="B671" s="15"/>
      <c r="C671" s="15"/>
      <c r="D671" s="15"/>
      <c r="E671" s="16"/>
      <c r="F671" s="16"/>
      <c r="G671" s="15"/>
      <c r="H671" s="15"/>
      <c r="I671" s="15"/>
      <c r="J671" s="15"/>
      <c r="K671" s="15"/>
      <c r="L671" s="15"/>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row>
    <row r="672" ht="15.75" customHeight="1">
      <c r="A672" s="15"/>
      <c r="B672" s="15"/>
      <c r="C672" s="15"/>
      <c r="D672" s="15"/>
      <c r="E672" s="16"/>
      <c r="F672" s="16"/>
      <c r="G672" s="15"/>
      <c r="H672" s="15"/>
      <c r="I672" s="15"/>
      <c r="J672" s="15"/>
      <c r="K672" s="15"/>
      <c r="L672" s="15"/>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row>
    <row r="673" ht="15.75" customHeight="1">
      <c r="A673" s="15"/>
      <c r="B673" s="15"/>
      <c r="C673" s="15"/>
      <c r="D673" s="15"/>
      <c r="E673" s="16"/>
      <c r="F673" s="16"/>
      <c r="G673" s="15"/>
      <c r="H673" s="15"/>
      <c r="I673" s="15"/>
      <c r="J673" s="15"/>
      <c r="K673" s="15"/>
      <c r="L673" s="15"/>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row>
    <row r="674" ht="15.75" customHeight="1">
      <c r="A674" s="15"/>
      <c r="B674" s="15"/>
      <c r="C674" s="15"/>
      <c r="D674" s="15"/>
      <c r="E674" s="16"/>
      <c r="F674" s="16"/>
      <c r="G674" s="15"/>
      <c r="H674" s="15"/>
      <c r="I674" s="15"/>
      <c r="J674" s="15"/>
      <c r="K674" s="15"/>
      <c r="L674" s="15"/>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row>
    <row r="675" ht="15.75" customHeight="1">
      <c r="A675" s="15"/>
      <c r="B675" s="15"/>
      <c r="C675" s="15"/>
      <c r="D675" s="15"/>
      <c r="E675" s="16"/>
      <c r="F675" s="16"/>
      <c r="G675" s="15"/>
      <c r="H675" s="15"/>
      <c r="I675" s="15"/>
      <c r="J675" s="15"/>
      <c r="K675" s="15"/>
      <c r="L675" s="15"/>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row>
    <row r="676" ht="15.75" customHeight="1">
      <c r="A676" s="15"/>
      <c r="B676" s="15"/>
      <c r="C676" s="15"/>
      <c r="D676" s="15"/>
      <c r="E676" s="16"/>
      <c r="F676" s="16"/>
      <c r="G676" s="15"/>
      <c r="H676" s="15"/>
      <c r="I676" s="15"/>
      <c r="J676" s="15"/>
      <c r="K676" s="15"/>
      <c r="L676" s="15"/>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row>
    <row r="677" ht="15.75" customHeight="1">
      <c r="A677" s="15"/>
      <c r="B677" s="15"/>
      <c r="C677" s="15"/>
      <c r="D677" s="15"/>
      <c r="E677" s="16"/>
      <c r="F677" s="16"/>
      <c r="G677" s="15"/>
      <c r="H677" s="15"/>
      <c r="I677" s="15"/>
      <c r="J677" s="15"/>
      <c r="K677" s="15"/>
      <c r="L677" s="15"/>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row>
    <row r="678" ht="15.75" customHeight="1">
      <c r="A678" s="15"/>
      <c r="B678" s="15"/>
      <c r="C678" s="15"/>
      <c r="D678" s="15"/>
      <c r="E678" s="16"/>
      <c r="F678" s="16"/>
      <c r="G678" s="15"/>
      <c r="H678" s="15"/>
      <c r="I678" s="15"/>
      <c r="J678" s="15"/>
      <c r="K678" s="15"/>
      <c r="L678" s="15"/>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row>
    <row r="679" ht="15.75" customHeight="1">
      <c r="A679" s="15"/>
      <c r="B679" s="15"/>
      <c r="C679" s="15"/>
      <c r="D679" s="15"/>
      <c r="E679" s="16"/>
      <c r="F679" s="16"/>
      <c r="G679" s="15"/>
      <c r="H679" s="15"/>
      <c r="I679" s="15"/>
      <c r="J679" s="15"/>
      <c r="K679" s="15"/>
      <c r="L679" s="15"/>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row>
    <row r="680" ht="15.75" customHeight="1">
      <c r="A680" s="15"/>
      <c r="B680" s="15"/>
      <c r="C680" s="15"/>
      <c r="D680" s="15"/>
      <c r="E680" s="16"/>
      <c r="F680" s="16"/>
      <c r="G680" s="15"/>
      <c r="H680" s="15"/>
      <c r="I680" s="15"/>
      <c r="J680" s="15"/>
      <c r="K680" s="15"/>
      <c r="L680" s="15"/>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row>
    <row r="681" ht="15.75" customHeight="1">
      <c r="A681" s="15"/>
      <c r="B681" s="15"/>
      <c r="C681" s="15"/>
      <c r="D681" s="15"/>
      <c r="E681" s="16"/>
      <c r="F681" s="16"/>
      <c r="G681" s="15"/>
      <c r="H681" s="15"/>
      <c r="I681" s="15"/>
      <c r="J681" s="15"/>
      <c r="K681" s="15"/>
      <c r="L681" s="15"/>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row>
    <row r="682" ht="15.75" customHeight="1">
      <c r="A682" s="15"/>
      <c r="B682" s="15"/>
      <c r="C682" s="15"/>
      <c r="D682" s="15"/>
      <c r="E682" s="16"/>
      <c r="F682" s="16"/>
      <c r="G682" s="15"/>
      <c r="H682" s="15"/>
      <c r="I682" s="15"/>
      <c r="J682" s="15"/>
      <c r="K682" s="15"/>
      <c r="L682" s="15"/>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row>
    <row r="683" ht="15.75" customHeight="1">
      <c r="A683" s="15"/>
      <c r="B683" s="15"/>
      <c r="C683" s="15"/>
      <c r="D683" s="15"/>
      <c r="E683" s="16"/>
      <c r="F683" s="16"/>
      <c r="G683" s="15"/>
      <c r="H683" s="15"/>
      <c r="I683" s="15"/>
      <c r="J683" s="15"/>
      <c r="K683" s="15"/>
      <c r="L683" s="15"/>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row>
    <row r="684" ht="15.75" customHeight="1">
      <c r="A684" s="15"/>
      <c r="B684" s="15"/>
      <c r="C684" s="15"/>
      <c r="D684" s="15"/>
      <c r="E684" s="16"/>
      <c r="F684" s="16"/>
      <c r="G684" s="15"/>
      <c r="H684" s="15"/>
      <c r="I684" s="15"/>
      <c r="J684" s="15"/>
      <c r="K684" s="15"/>
      <c r="L684" s="15"/>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row>
    <row r="685" ht="15.75" customHeight="1">
      <c r="A685" s="15"/>
      <c r="B685" s="15"/>
      <c r="C685" s="15"/>
      <c r="D685" s="15"/>
      <c r="E685" s="16"/>
      <c r="F685" s="16"/>
      <c r="G685" s="15"/>
      <c r="H685" s="15"/>
      <c r="I685" s="15"/>
      <c r="J685" s="15"/>
      <c r="K685" s="15"/>
      <c r="L685" s="15"/>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row>
    <row r="686" ht="15.75" customHeight="1">
      <c r="A686" s="15"/>
      <c r="B686" s="15"/>
      <c r="C686" s="15"/>
      <c r="D686" s="15"/>
      <c r="E686" s="16"/>
      <c r="F686" s="16"/>
      <c r="G686" s="15"/>
      <c r="H686" s="15"/>
      <c r="I686" s="15"/>
      <c r="J686" s="15"/>
      <c r="K686" s="15"/>
      <c r="L686" s="15"/>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row>
    <row r="687" ht="15.75" customHeight="1">
      <c r="A687" s="15"/>
      <c r="B687" s="15"/>
      <c r="C687" s="15"/>
      <c r="D687" s="15"/>
      <c r="E687" s="16"/>
      <c r="F687" s="16"/>
      <c r="G687" s="15"/>
      <c r="H687" s="15"/>
      <c r="I687" s="15"/>
      <c r="J687" s="15"/>
      <c r="K687" s="15"/>
      <c r="L687" s="15"/>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row>
    <row r="688" ht="15.75" customHeight="1">
      <c r="A688" s="15"/>
      <c r="B688" s="15"/>
      <c r="C688" s="15"/>
      <c r="D688" s="15"/>
      <c r="E688" s="16"/>
      <c r="F688" s="16"/>
      <c r="G688" s="15"/>
      <c r="H688" s="15"/>
      <c r="I688" s="15"/>
      <c r="J688" s="15"/>
      <c r="K688" s="15"/>
      <c r="L688" s="15"/>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row>
    <row r="689" ht="15.75" customHeight="1">
      <c r="A689" s="15"/>
      <c r="B689" s="15"/>
      <c r="C689" s="15"/>
      <c r="D689" s="15"/>
      <c r="E689" s="16"/>
      <c r="F689" s="16"/>
      <c r="G689" s="15"/>
      <c r="H689" s="15"/>
      <c r="I689" s="15"/>
      <c r="J689" s="15"/>
      <c r="K689" s="15"/>
      <c r="L689" s="15"/>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row>
    <row r="690" ht="15.75" customHeight="1">
      <c r="A690" s="15"/>
      <c r="B690" s="15"/>
      <c r="C690" s="15"/>
      <c r="D690" s="15"/>
      <c r="E690" s="16"/>
      <c r="F690" s="16"/>
      <c r="G690" s="15"/>
      <c r="H690" s="15"/>
      <c r="I690" s="15"/>
      <c r="J690" s="15"/>
      <c r="K690" s="15"/>
      <c r="L690" s="15"/>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row>
    <row r="691" ht="15.75" customHeight="1">
      <c r="A691" s="15"/>
      <c r="B691" s="15"/>
      <c r="C691" s="15"/>
      <c r="D691" s="15"/>
      <c r="E691" s="16"/>
      <c r="F691" s="16"/>
      <c r="G691" s="15"/>
      <c r="H691" s="15"/>
      <c r="I691" s="15"/>
      <c r="J691" s="15"/>
      <c r="K691" s="15"/>
      <c r="L691" s="15"/>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row>
    <row r="692" ht="15.75" customHeight="1">
      <c r="A692" s="15"/>
      <c r="B692" s="15"/>
      <c r="C692" s="15"/>
      <c r="D692" s="15"/>
      <c r="E692" s="16"/>
      <c r="F692" s="16"/>
      <c r="G692" s="15"/>
      <c r="H692" s="15"/>
      <c r="I692" s="15"/>
      <c r="J692" s="15"/>
      <c r="K692" s="15"/>
      <c r="L692" s="15"/>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row>
    <row r="693" ht="15.75" customHeight="1">
      <c r="A693" s="15"/>
      <c r="B693" s="15"/>
      <c r="C693" s="15"/>
      <c r="D693" s="15"/>
      <c r="E693" s="16"/>
      <c r="F693" s="16"/>
      <c r="G693" s="15"/>
      <c r="H693" s="15"/>
      <c r="I693" s="15"/>
      <c r="J693" s="15"/>
      <c r="K693" s="15"/>
      <c r="L693" s="15"/>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row>
    <row r="694" ht="15.75" customHeight="1">
      <c r="A694" s="15"/>
      <c r="B694" s="15"/>
      <c r="C694" s="15"/>
      <c r="D694" s="15"/>
      <c r="E694" s="16"/>
      <c r="F694" s="16"/>
      <c r="G694" s="15"/>
      <c r="H694" s="15"/>
      <c r="I694" s="15"/>
      <c r="J694" s="15"/>
      <c r="K694" s="15"/>
      <c r="L694" s="15"/>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row>
    <row r="695" ht="15.75" customHeight="1">
      <c r="A695" s="15"/>
      <c r="B695" s="15"/>
      <c r="C695" s="15"/>
      <c r="D695" s="15"/>
      <c r="E695" s="16"/>
      <c r="F695" s="16"/>
      <c r="G695" s="15"/>
      <c r="H695" s="15"/>
      <c r="I695" s="15"/>
      <c r="J695" s="15"/>
      <c r="K695" s="15"/>
      <c r="L695" s="15"/>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row>
    <row r="696" ht="15.75" customHeight="1">
      <c r="A696" s="15"/>
      <c r="B696" s="15"/>
      <c r="C696" s="15"/>
      <c r="D696" s="15"/>
      <c r="E696" s="16"/>
      <c r="F696" s="16"/>
      <c r="G696" s="15"/>
      <c r="H696" s="15"/>
      <c r="I696" s="15"/>
      <c r="J696" s="15"/>
      <c r="K696" s="15"/>
      <c r="L696" s="15"/>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row>
    <row r="697" ht="15.75" customHeight="1">
      <c r="A697" s="15"/>
      <c r="B697" s="15"/>
      <c r="C697" s="15"/>
      <c r="D697" s="15"/>
      <c r="E697" s="16"/>
      <c r="F697" s="16"/>
      <c r="G697" s="15"/>
      <c r="H697" s="15"/>
      <c r="I697" s="15"/>
      <c r="J697" s="15"/>
      <c r="K697" s="15"/>
      <c r="L697" s="15"/>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row>
    <row r="698" ht="15.75" customHeight="1">
      <c r="A698" s="15"/>
      <c r="B698" s="15"/>
      <c r="C698" s="15"/>
      <c r="D698" s="15"/>
      <c r="E698" s="16"/>
      <c r="F698" s="16"/>
      <c r="G698" s="15"/>
      <c r="H698" s="15"/>
      <c r="I698" s="15"/>
      <c r="J698" s="15"/>
      <c r="K698" s="15"/>
      <c r="L698" s="15"/>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row>
    <row r="699" ht="15.75" customHeight="1">
      <c r="A699" s="15"/>
      <c r="B699" s="15"/>
      <c r="C699" s="15"/>
      <c r="D699" s="15"/>
      <c r="E699" s="16"/>
      <c r="F699" s="16"/>
      <c r="G699" s="15"/>
      <c r="H699" s="15"/>
      <c r="I699" s="15"/>
      <c r="J699" s="15"/>
      <c r="K699" s="15"/>
      <c r="L699" s="15"/>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row>
    <row r="700" ht="15.75" customHeight="1">
      <c r="A700" s="15"/>
      <c r="B700" s="15"/>
      <c r="C700" s="15"/>
      <c r="D700" s="15"/>
      <c r="E700" s="16"/>
      <c r="F700" s="16"/>
      <c r="G700" s="15"/>
      <c r="H700" s="15"/>
      <c r="I700" s="15"/>
      <c r="J700" s="15"/>
      <c r="K700" s="15"/>
      <c r="L700" s="15"/>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row>
    <row r="701" ht="15.75" customHeight="1">
      <c r="A701" s="15"/>
      <c r="B701" s="15"/>
      <c r="C701" s="15"/>
      <c r="D701" s="15"/>
      <c r="E701" s="16"/>
      <c r="F701" s="16"/>
      <c r="G701" s="15"/>
      <c r="H701" s="15"/>
      <c r="I701" s="15"/>
      <c r="J701" s="15"/>
      <c r="K701" s="15"/>
      <c r="L701" s="15"/>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row>
    <row r="702" ht="15.75" customHeight="1">
      <c r="A702" s="15"/>
      <c r="B702" s="15"/>
      <c r="C702" s="15"/>
      <c r="D702" s="15"/>
      <c r="E702" s="16"/>
      <c r="F702" s="16"/>
      <c r="G702" s="15"/>
      <c r="H702" s="15"/>
      <c r="I702" s="15"/>
      <c r="J702" s="15"/>
      <c r="K702" s="15"/>
      <c r="L702" s="15"/>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row>
    <row r="703" ht="15.75" customHeight="1">
      <c r="A703" s="15"/>
      <c r="B703" s="15"/>
      <c r="C703" s="15"/>
      <c r="D703" s="15"/>
      <c r="E703" s="16"/>
      <c r="F703" s="16"/>
      <c r="G703" s="15"/>
      <c r="H703" s="15"/>
      <c r="I703" s="15"/>
      <c r="J703" s="15"/>
      <c r="K703" s="15"/>
      <c r="L703" s="15"/>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row>
    <row r="704" ht="15.75" customHeight="1">
      <c r="A704" s="15"/>
      <c r="B704" s="15"/>
      <c r="C704" s="15"/>
      <c r="D704" s="15"/>
      <c r="E704" s="16"/>
      <c r="F704" s="16"/>
      <c r="G704" s="15"/>
      <c r="H704" s="15"/>
      <c r="I704" s="15"/>
      <c r="J704" s="15"/>
      <c r="K704" s="15"/>
      <c r="L704" s="15"/>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row>
    <row r="705" ht="15.75" customHeight="1">
      <c r="A705" s="15"/>
      <c r="B705" s="15"/>
      <c r="C705" s="15"/>
      <c r="D705" s="15"/>
      <c r="E705" s="16"/>
      <c r="F705" s="16"/>
      <c r="G705" s="15"/>
      <c r="H705" s="15"/>
      <c r="I705" s="15"/>
      <c r="J705" s="15"/>
      <c r="K705" s="15"/>
      <c r="L705" s="15"/>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row>
    <row r="706" ht="15.75" customHeight="1">
      <c r="A706" s="15"/>
      <c r="B706" s="15"/>
      <c r="C706" s="15"/>
      <c r="D706" s="15"/>
      <c r="E706" s="16"/>
      <c r="F706" s="16"/>
      <c r="G706" s="15"/>
      <c r="H706" s="15"/>
      <c r="I706" s="15"/>
      <c r="J706" s="15"/>
      <c r="K706" s="15"/>
      <c r="L706" s="15"/>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row>
    <row r="707" ht="15.75" customHeight="1">
      <c r="A707" s="15"/>
      <c r="B707" s="15"/>
      <c r="C707" s="15"/>
      <c r="D707" s="15"/>
      <c r="E707" s="16"/>
      <c r="F707" s="16"/>
      <c r="G707" s="15"/>
      <c r="H707" s="15"/>
      <c r="I707" s="15"/>
      <c r="J707" s="15"/>
      <c r="K707" s="15"/>
      <c r="L707" s="15"/>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row>
    <row r="708" ht="15.75" customHeight="1">
      <c r="A708" s="15"/>
      <c r="B708" s="15"/>
      <c r="C708" s="15"/>
      <c r="D708" s="15"/>
      <c r="E708" s="16"/>
      <c r="F708" s="16"/>
      <c r="G708" s="15"/>
      <c r="H708" s="15"/>
      <c r="I708" s="15"/>
      <c r="J708" s="15"/>
      <c r="K708" s="15"/>
      <c r="L708" s="15"/>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row>
    <row r="709" ht="15.75" customHeight="1">
      <c r="A709" s="15"/>
      <c r="B709" s="15"/>
      <c r="C709" s="15"/>
      <c r="D709" s="15"/>
      <c r="E709" s="16"/>
      <c r="F709" s="16"/>
      <c r="G709" s="15"/>
      <c r="H709" s="15"/>
      <c r="I709" s="15"/>
      <c r="J709" s="15"/>
      <c r="K709" s="15"/>
      <c r="L709" s="15"/>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row>
    <row r="710" ht="15.75" customHeight="1">
      <c r="A710" s="15"/>
      <c r="B710" s="15"/>
      <c r="C710" s="15"/>
      <c r="D710" s="15"/>
      <c r="E710" s="16"/>
      <c r="F710" s="16"/>
      <c r="G710" s="15"/>
      <c r="H710" s="15"/>
      <c r="I710" s="15"/>
      <c r="J710" s="15"/>
      <c r="K710" s="15"/>
      <c r="L710" s="15"/>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row>
    <row r="711" ht="15.75" customHeight="1">
      <c r="A711" s="15"/>
      <c r="B711" s="15"/>
      <c r="C711" s="15"/>
      <c r="D711" s="15"/>
      <c r="E711" s="16"/>
      <c r="F711" s="16"/>
      <c r="G711" s="15"/>
      <c r="H711" s="15"/>
      <c r="I711" s="15"/>
      <c r="J711" s="15"/>
      <c r="K711" s="15"/>
      <c r="L711" s="15"/>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row>
    <row r="712" ht="15.75" customHeight="1">
      <c r="A712" s="15"/>
      <c r="B712" s="15"/>
      <c r="C712" s="15"/>
      <c r="D712" s="15"/>
      <c r="E712" s="16"/>
      <c r="F712" s="16"/>
      <c r="G712" s="15"/>
      <c r="H712" s="15"/>
      <c r="I712" s="15"/>
      <c r="J712" s="15"/>
      <c r="K712" s="15"/>
      <c r="L712" s="15"/>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row>
    <row r="713" ht="15.75" customHeight="1">
      <c r="A713" s="15"/>
      <c r="B713" s="15"/>
      <c r="C713" s="15"/>
      <c r="D713" s="15"/>
      <c r="E713" s="16"/>
      <c r="F713" s="16"/>
      <c r="G713" s="15"/>
      <c r="H713" s="15"/>
      <c r="I713" s="15"/>
      <c r="J713" s="15"/>
      <c r="K713" s="15"/>
      <c r="L713" s="15"/>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row>
    <row r="714" ht="15.75" customHeight="1">
      <c r="A714" s="15"/>
      <c r="B714" s="15"/>
      <c r="C714" s="15"/>
      <c r="D714" s="15"/>
      <c r="E714" s="16"/>
      <c r="F714" s="16"/>
      <c r="G714" s="15"/>
      <c r="H714" s="15"/>
      <c r="I714" s="15"/>
      <c r="J714" s="15"/>
      <c r="K714" s="15"/>
      <c r="L714" s="15"/>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row>
    <row r="715" ht="15.75" customHeight="1">
      <c r="A715" s="15"/>
      <c r="B715" s="15"/>
      <c r="C715" s="15"/>
      <c r="D715" s="15"/>
      <c r="E715" s="16"/>
      <c r="F715" s="16"/>
      <c r="G715" s="15"/>
      <c r="H715" s="15"/>
      <c r="I715" s="15"/>
      <c r="J715" s="15"/>
      <c r="K715" s="15"/>
      <c r="L715" s="15"/>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row>
    <row r="716" ht="15.75" customHeight="1">
      <c r="A716" s="15"/>
      <c r="B716" s="15"/>
      <c r="C716" s="15"/>
      <c r="D716" s="15"/>
      <c r="E716" s="16"/>
      <c r="F716" s="16"/>
      <c r="G716" s="15"/>
      <c r="H716" s="15"/>
      <c r="I716" s="15"/>
      <c r="J716" s="15"/>
      <c r="K716" s="15"/>
      <c r="L716" s="15"/>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row>
    <row r="717" ht="15.75" customHeight="1">
      <c r="A717" s="15"/>
      <c r="B717" s="15"/>
      <c r="C717" s="15"/>
      <c r="D717" s="15"/>
      <c r="E717" s="16"/>
      <c r="F717" s="16"/>
      <c r="G717" s="15"/>
      <c r="H717" s="15"/>
      <c r="I717" s="15"/>
      <c r="J717" s="15"/>
      <c r="K717" s="15"/>
      <c r="L717" s="15"/>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row>
    <row r="718" ht="15.75" customHeight="1">
      <c r="A718" s="15"/>
      <c r="B718" s="15"/>
      <c r="C718" s="15"/>
      <c r="D718" s="15"/>
      <c r="E718" s="16"/>
      <c r="F718" s="16"/>
      <c r="G718" s="15"/>
      <c r="H718" s="15"/>
      <c r="I718" s="15"/>
      <c r="J718" s="15"/>
      <c r="K718" s="15"/>
      <c r="L718" s="15"/>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row>
    <row r="719" ht="15.75" customHeight="1">
      <c r="A719" s="15"/>
      <c r="B719" s="15"/>
      <c r="C719" s="15"/>
      <c r="D719" s="15"/>
      <c r="E719" s="16"/>
      <c r="F719" s="16"/>
      <c r="G719" s="15"/>
      <c r="H719" s="15"/>
      <c r="I719" s="15"/>
      <c r="J719" s="15"/>
      <c r="K719" s="15"/>
      <c r="L719" s="15"/>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row>
    <row r="720" ht="15.75" customHeight="1">
      <c r="A720" s="15"/>
      <c r="B720" s="15"/>
      <c r="C720" s="15"/>
      <c r="D720" s="15"/>
      <c r="E720" s="16"/>
      <c r="F720" s="16"/>
      <c r="G720" s="15"/>
      <c r="H720" s="15"/>
      <c r="I720" s="15"/>
      <c r="J720" s="15"/>
      <c r="K720" s="15"/>
      <c r="L720" s="15"/>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row>
    <row r="721" ht="15.75" customHeight="1">
      <c r="A721" s="15"/>
      <c r="B721" s="15"/>
      <c r="C721" s="15"/>
      <c r="D721" s="15"/>
      <c r="E721" s="16"/>
      <c r="F721" s="16"/>
      <c r="G721" s="15"/>
      <c r="H721" s="15"/>
      <c r="I721" s="15"/>
      <c r="J721" s="15"/>
      <c r="K721" s="15"/>
      <c r="L721" s="15"/>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row>
    <row r="722" ht="15.75" customHeight="1">
      <c r="A722" s="15"/>
      <c r="B722" s="15"/>
      <c r="C722" s="15"/>
      <c r="D722" s="15"/>
      <c r="E722" s="16"/>
      <c r="F722" s="16"/>
      <c r="G722" s="15"/>
      <c r="H722" s="15"/>
      <c r="I722" s="15"/>
      <c r="J722" s="15"/>
      <c r="K722" s="15"/>
      <c r="L722" s="15"/>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row>
    <row r="723" ht="15.75" customHeight="1">
      <c r="A723" s="15"/>
      <c r="B723" s="15"/>
      <c r="C723" s="15"/>
      <c r="D723" s="15"/>
      <c r="E723" s="16"/>
      <c r="F723" s="16"/>
      <c r="G723" s="15"/>
      <c r="H723" s="15"/>
      <c r="I723" s="15"/>
      <c r="J723" s="15"/>
      <c r="K723" s="15"/>
      <c r="L723" s="15"/>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row>
    <row r="724" ht="15.75" customHeight="1">
      <c r="A724" s="15"/>
      <c r="B724" s="15"/>
      <c r="C724" s="15"/>
      <c r="D724" s="15"/>
      <c r="E724" s="16"/>
      <c r="F724" s="16"/>
      <c r="G724" s="15"/>
      <c r="H724" s="15"/>
      <c r="I724" s="15"/>
      <c r="J724" s="15"/>
      <c r="K724" s="15"/>
      <c r="L724" s="15"/>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row>
    <row r="725" ht="15.75" customHeight="1">
      <c r="A725" s="15"/>
      <c r="B725" s="15"/>
      <c r="C725" s="15"/>
      <c r="D725" s="15"/>
      <c r="E725" s="16"/>
      <c r="F725" s="16"/>
      <c r="G725" s="15"/>
      <c r="H725" s="15"/>
      <c r="I725" s="15"/>
      <c r="J725" s="15"/>
      <c r="K725" s="15"/>
      <c r="L725" s="15"/>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row>
    <row r="726" ht="15.75" customHeight="1">
      <c r="A726" s="15"/>
      <c r="B726" s="15"/>
      <c r="C726" s="15"/>
      <c r="D726" s="15"/>
      <c r="E726" s="16"/>
      <c r="F726" s="16"/>
      <c r="G726" s="15"/>
      <c r="H726" s="15"/>
      <c r="I726" s="15"/>
      <c r="J726" s="15"/>
      <c r="K726" s="15"/>
      <c r="L726" s="15"/>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row>
    <row r="727" ht="15.75" customHeight="1">
      <c r="A727" s="15"/>
      <c r="B727" s="15"/>
      <c r="C727" s="15"/>
      <c r="D727" s="15"/>
      <c r="E727" s="16"/>
      <c r="F727" s="16"/>
      <c r="G727" s="15"/>
      <c r="H727" s="15"/>
      <c r="I727" s="15"/>
      <c r="J727" s="15"/>
      <c r="K727" s="15"/>
      <c r="L727" s="15"/>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row>
    <row r="728" ht="15.75" customHeight="1">
      <c r="A728" s="15"/>
      <c r="B728" s="15"/>
      <c r="C728" s="15"/>
      <c r="D728" s="15"/>
      <c r="E728" s="16"/>
      <c r="F728" s="16"/>
      <c r="G728" s="15"/>
      <c r="H728" s="15"/>
      <c r="I728" s="15"/>
      <c r="J728" s="15"/>
      <c r="K728" s="15"/>
      <c r="L728" s="15"/>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row>
    <row r="729" ht="15.75" customHeight="1">
      <c r="A729" s="15"/>
      <c r="B729" s="15"/>
      <c r="C729" s="15"/>
      <c r="D729" s="15"/>
      <c r="E729" s="16"/>
      <c r="F729" s="16"/>
      <c r="G729" s="15"/>
      <c r="H729" s="15"/>
      <c r="I729" s="15"/>
      <c r="J729" s="15"/>
      <c r="K729" s="15"/>
      <c r="L729" s="15"/>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row>
    <row r="730" ht="15.75" customHeight="1">
      <c r="A730" s="15"/>
      <c r="B730" s="15"/>
      <c r="C730" s="15"/>
      <c r="D730" s="15"/>
      <c r="E730" s="16"/>
      <c r="F730" s="16"/>
      <c r="G730" s="15"/>
      <c r="H730" s="15"/>
      <c r="I730" s="15"/>
      <c r="J730" s="15"/>
      <c r="K730" s="15"/>
      <c r="L730" s="15"/>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row>
    <row r="731" ht="15.75" customHeight="1">
      <c r="A731" s="15"/>
      <c r="B731" s="15"/>
      <c r="C731" s="15"/>
      <c r="D731" s="15"/>
      <c r="E731" s="16"/>
      <c r="F731" s="16"/>
      <c r="G731" s="15"/>
      <c r="H731" s="15"/>
      <c r="I731" s="15"/>
      <c r="J731" s="15"/>
      <c r="K731" s="15"/>
      <c r="L731" s="15"/>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row>
    <row r="732" ht="15.75" customHeight="1">
      <c r="A732" s="15"/>
      <c r="B732" s="15"/>
      <c r="C732" s="15"/>
      <c r="D732" s="15"/>
      <c r="E732" s="16"/>
      <c r="F732" s="16"/>
      <c r="G732" s="15"/>
      <c r="H732" s="15"/>
      <c r="I732" s="15"/>
      <c r="J732" s="15"/>
      <c r="K732" s="15"/>
      <c r="L732" s="15"/>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row>
    <row r="733" ht="15.75" customHeight="1">
      <c r="A733" s="15"/>
      <c r="B733" s="15"/>
      <c r="C733" s="15"/>
      <c r="D733" s="15"/>
      <c r="E733" s="16"/>
      <c r="F733" s="16"/>
      <c r="G733" s="15"/>
      <c r="H733" s="15"/>
      <c r="I733" s="15"/>
      <c r="J733" s="15"/>
      <c r="K733" s="15"/>
      <c r="L733" s="15"/>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row>
    <row r="734" ht="15.75" customHeight="1">
      <c r="A734" s="15"/>
      <c r="B734" s="15"/>
      <c r="C734" s="15"/>
      <c r="D734" s="15"/>
      <c r="E734" s="16"/>
      <c r="F734" s="16"/>
      <c r="G734" s="15"/>
      <c r="H734" s="15"/>
      <c r="I734" s="15"/>
      <c r="J734" s="15"/>
      <c r="K734" s="15"/>
      <c r="L734" s="15"/>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row>
    <row r="735" ht="15.75" customHeight="1">
      <c r="A735" s="15"/>
      <c r="B735" s="15"/>
      <c r="C735" s="15"/>
      <c r="D735" s="15"/>
      <c r="E735" s="16"/>
      <c r="F735" s="16"/>
      <c r="G735" s="15"/>
      <c r="H735" s="15"/>
      <c r="I735" s="15"/>
      <c r="J735" s="15"/>
      <c r="K735" s="15"/>
      <c r="L735" s="15"/>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row>
    <row r="736" ht="15.75" customHeight="1">
      <c r="A736" s="15"/>
      <c r="B736" s="15"/>
      <c r="C736" s="15"/>
      <c r="D736" s="15"/>
      <c r="E736" s="16"/>
      <c r="F736" s="16"/>
      <c r="G736" s="15"/>
      <c r="H736" s="15"/>
      <c r="I736" s="15"/>
      <c r="J736" s="15"/>
      <c r="K736" s="15"/>
      <c r="L736" s="15"/>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row>
    <row r="737" ht="15.75" customHeight="1">
      <c r="A737" s="15"/>
      <c r="B737" s="15"/>
      <c r="C737" s="15"/>
      <c r="D737" s="15"/>
      <c r="E737" s="16"/>
      <c r="F737" s="16"/>
      <c r="G737" s="15"/>
      <c r="H737" s="15"/>
      <c r="I737" s="15"/>
      <c r="J737" s="15"/>
      <c r="K737" s="15"/>
      <c r="L737" s="15"/>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row>
    <row r="738" ht="15.75" customHeight="1">
      <c r="A738" s="15"/>
      <c r="B738" s="15"/>
      <c r="C738" s="15"/>
      <c r="D738" s="15"/>
      <c r="E738" s="16"/>
      <c r="F738" s="16"/>
      <c r="G738" s="15"/>
      <c r="H738" s="15"/>
      <c r="I738" s="15"/>
      <c r="J738" s="15"/>
      <c r="K738" s="15"/>
      <c r="L738" s="15"/>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row>
    <row r="739" ht="15.75" customHeight="1">
      <c r="A739" s="15"/>
      <c r="B739" s="15"/>
      <c r="C739" s="15"/>
      <c r="D739" s="15"/>
      <c r="E739" s="16"/>
      <c r="F739" s="16"/>
      <c r="G739" s="15"/>
      <c r="H739" s="15"/>
      <c r="I739" s="15"/>
      <c r="J739" s="15"/>
      <c r="K739" s="15"/>
      <c r="L739" s="15"/>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row>
    <row r="740" ht="15.75" customHeight="1">
      <c r="A740" s="15"/>
      <c r="B740" s="15"/>
      <c r="C740" s="15"/>
      <c r="D740" s="15"/>
      <c r="E740" s="16"/>
      <c r="F740" s="16"/>
      <c r="G740" s="15"/>
      <c r="H740" s="15"/>
      <c r="I740" s="15"/>
      <c r="J740" s="15"/>
      <c r="K740" s="15"/>
      <c r="L740" s="15"/>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row>
    <row r="741" ht="15.75" customHeight="1">
      <c r="A741" s="15"/>
      <c r="B741" s="15"/>
      <c r="C741" s="15"/>
      <c r="D741" s="15"/>
      <c r="E741" s="16"/>
      <c r="F741" s="16"/>
      <c r="G741" s="15"/>
      <c r="H741" s="15"/>
      <c r="I741" s="15"/>
      <c r="J741" s="15"/>
      <c r="K741" s="15"/>
      <c r="L741" s="15"/>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row>
    <row r="742" ht="15.75" customHeight="1">
      <c r="A742" s="15"/>
      <c r="B742" s="15"/>
      <c r="C742" s="15"/>
      <c r="D742" s="15"/>
      <c r="E742" s="16"/>
      <c r="F742" s="16"/>
      <c r="G742" s="15"/>
      <c r="H742" s="15"/>
      <c r="I742" s="15"/>
      <c r="J742" s="15"/>
      <c r="K742" s="15"/>
      <c r="L742" s="15"/>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row>
    <row r="743" ht="15.75" customHeight="1">
      <c r="A743" s="15"/>
      <c r="B743" s="15"/>
      <c r="C743" s="15"/>
      <c r="D743" s="15"/>
      <c r="E743" s="16"/>
      <c r="F743" s="16"/>
      <c r="G743" s="15"/>
      <c r="H743" s="15"/>
      <c r="I743" s="15"/>
      <c r="J743" s="15"/>
      <c r="K743" s="15"/>
      <c r="L743" s="15"/>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row>
    <row r="744" ht="15.75" customHeight="1">
      <c r="A744" s="15"/>
      <c r="B744" s="15"/>
      <c r="C744" s="15"/>
      <c r="D744" s="15"/>
      <c r="E744" s="16"/>
      <c r="F744" s="16"/>
      <c r="G744" s="15"/>
      <c r="H744" s="15"/>
      <c r="I744" s="15"/>
      <c r="J744" s="15"/>
      <c r="K744" s="15"/>
      <c r="L744" s="15"/>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row>
    <row r="745" ht="15.75" customHeight="1">
      <c r="A745" s="15"/>
      <c r="B745" s="15"/>
      <c r="C745" s="15"/>
      <c r="D745" s="15"/>
      <c r="E745" s="16"/>
      <c r="F745" s="16"/>
      <c r="G745" s="15"/>
      <c r="H745" s="15"/>
      <c r="I745" s="15"/>
      <c r="J745" s="15"/>
      <c r="K745" s="15"/>
      <c r="L745" s="15"/>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row>
    <row r="746" ht="15.75" customHeight="1">
      <c r="A746" s="15"/>
      <c r="B746" s="15"/>
      <c r="C746" s="15"/>
      <c r="D746" s="15"/>
      <c r="E746" s="16"/>
      <c r="F746" s="16"/>
      <c r="G746" s="15"/>
      <c r="H746" s="15"/>
      <c r="I746" s="15"/>
      <c r="J746" s="15"/>
      <c r="K746" s="15"/>
      <c r="L746" s="15"/>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row>
    <row r="747" ht="15.75" customHeight="1">
      <c r="A747" s="15"/>
      <c r="B747" s="15"/>
      <c r="C747" s="15"/>
      <c r="D747" s="15"/>
      <c r="E747" s="16"/>
      <c r="F747" s="16"/>
      <c r="G747" s="15"/>
      <c r="H747" s="15"/>
      <c r="I747" s="15"/>
      <c r="J747" s="15"/>
      <c r="K747" s="15"/>
      <c r="L747" s="15"/>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row>
    <row r="748" ht="15.75" customHeight="1">
      <c r="A748" s="15"/>
      <c r="B748" s="15"/>
      <c r="C748" s="15"/>
      <c r="D748" s="15"/>
      <c r="E748" s="16"/>
      <c r="F748" s="16"/>
      <c r="G748" s="15"/>
      <c r="H748" s="15"/>
      <c r="I748" s="15"/>
      <c r="J748" s="15"/>
      <c r="K748" s="15"/>
      <c r="L748" s="15"/>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row>
    <row r="749" ht="15.75" customHeight="1">
      <c r="A749" s="15"/>
      <c r="B749" s="15"/>
      <c r="C749" s="15"/>
      <c r="D749" s="15"/>
      <c r="E749" s="16"/>
      <c r="F749" s="16"/>
      <c r="G749" s="15"/>
      <c r="H749" s="15"/>
      <c r="I749" s="15"/>
      <c r="J749" s="15"/>
      <c r="K749" s="15"/>
      <c r="L749" s="15"/>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row>
    <row r="750" ht="15.75" customHeight="1">
      <c r="A750" s="15"/>
      <c r="B750" s="15"/>
      <c r="C750" s="15"/>
      <c r="D750" s="15"/>
      <c r="E750" s="16"/>
      <c r="F750" s="16"/>
      <c r="G750" s="15"/>
      <c r="H750" s="15"/>
      <c r="I750" s="15"/>
      <c r="J750" s="15"/>
      <c r="K750" s="15"/>
      <c r="L750" s="15"/>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row>
    <row r="751" ht="15.75" customHeight="1">
      <c r="A751" s="15"/>
      <c r="B751" s="15"/>
      <c r="C751" s="15"/>
      <c r="D751" s="15"/>
      <c r="E751" s="16"/>
      <c r="F751" s="16"/>
      <c r="G751" s="15"/>
      <c r="H751" s="15"/>
      <c r="I751" s="15"/>
      <c r="J751" s="15"/>
      <c r="K751" s="15"/>
      <c r="L751" s="15"/>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row>
    <row r="752" ht="15.75" customHeight="1">
      <c r="A752" s="15"/>
      <c r="B752" s="15"/>
      <c r="C752" s="15"/>
      <c r="D752" s="15"/>
      <c r="E752" s="16"/>
      <c r="F752" s="16"/>
      <c r="G752" s="15"/>
      <c r="H752" s="15"/>
      <c r="I752" s="15"/>
      <c r="J752" s="15"/>
      <c r="K752" s="15"/>
      <c r="L752" s="15"/>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row>
    <row r="753" ht="15.75" customHeight="1">
      <c r="A753" s="15"/>
      <c r="B753" s="15"/>
      <c r="C753" s="15"/>
      <c r="D753" s="15"/>
      <c r="E753" s="16"/>
      <c r="F753" s="16"/>
      <c r="G753" s="15"/>
      <c r="H753" s="15"/>
      <c r="I753" s="15"/>
      <c r="J753" s="15"/>
      <c r="K753" s="15"/>
      <c r="L753" s="15"/>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row>
    <row r="754" ht="15.75" customHeight="1">
      <c r="A754" s="15"/>
      <c r="B754" s="15"/>
      <c r="C754" s="15"/>
      <c r="D754" s="15"/>
      <c r="E754" s="16"/>
      <c r="F754" s="16"/>
      <c r="G754" s="15"/>
      <c r="H754" s="15"/>
      <c r="I754" s="15"/>
      <c r="J754" s="15"/>
      <c r="K754" s="15"/>
      <c r="L754" s="15"/>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row>
    <row r="755" ht="15.75" customHeight="1">
      <c r="A755" s="15"/>
      <c r="B755" s="15"/>
      <c r="C755" s="15"/>
      <c r="D755" s="15"/>
      <c r="E755" s="16"/>
      <c r="F755" s="16"/>
      <c r="G755" s="15"/>
      <c r="H755" s="15"/>
      <c r="I755" s="15"/>
      <c r="J755" s="15"/>
      <c r="K755" s="15"/>
      <c r="L755" s="15"/>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row>
    <row r="756" ht="15.75" customHeight="1">
      <c r="A756" s="15"/>
      <c r="B756" s="15"/>
      <c r="C756" s="15"/>
      <c r="D756" s="15"/>
      <c r="E756" s="16"/>
      <c r="F756" s="16"/>
      <c r="G756" s="15"/>
      <c r="H756" s="15"/>
      <c r="I756" s="15"/>
      <c r="J756" s="15"/>
      <c r="K756" s="15"/>
      <c r="L756" s="15"/>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row>
    <row r="757" ht="15.75" customHeight="1">
      <c r="A757" s="15"/>
      <c r="B757" s="15"/>
      <c r="C757" s="15"/>
      <c r="D757" s="15"/>
      <c r="E757" s="16"/>
      <c r="F757" s="16"/>
      <c r="G757" s="15"/>
      <c r="H757" s="15"/>
      <c r="I757" s="15"/>
      <c r="J757" s="15"/>
      <c r="K757" s="15"/>
      <c r="L757" s="15"/>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row>
    <row r="758" ht="15.75" customHeight="1">
      <c r="A758" s="15"/>
      <c r="B758" s="15"/>
      <c r="C758" s="15"/>
      <c r="D758" s="15"/>
      <c r="E758" s="16"/>
      <c r="F758" s="16"/>
      <c r="G758" s="15"/>
      <c r="H758" s="15"/>
      <c r="I758" s="15"/>
      <c r="J758" s="15"/>
      <c r="K758" s="15"/>
      <c r="L758" s="15"/>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row>
    <row r="759" ht="15.75" customHeight="1">
      <c r="A759" s="15"/>
      <c r="B759" s="15"/>
      <c r="C759" s="15"/>
      <c r="D759" s="15"/>
      <c r="E759" s="16"/>
      <c r="F759" s="16"/>
      <c r="G759" s="15"/>
      <c r="H759" s="15"/>
      <c r="I759" s="15"/>
      <c r="J759" s="15"/>
      <c r="K759" s="15"/>
      <c r="L759" s="15"/>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row>
    <row r="760" ht="15.75" customHeight="1">
      <c r="A760" s="15"/>
      <c r="B760" s="15"/>
      <c r="C760" s="15"/>
      <c r="D760" s="15"/>
      <c r="E760" s="16"/>
      <c r="F760" s="16"/>
      <c r="G760" s="15"/>
      <c r="H760" s="15"/>
      <c r="I760" s="15"/>
      <c r="J760" s="15"/>
      <c r="K760" s="15"/>
      <c r="L760" s="15"/>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row>
    <row r="761" ht="15.75" customHeight="1">
      <c r="A761" s="15"/>
      <c r="B761" s="15"/>
      <c r="C761" s="15"/>
      <c r="D761" s="15"/>
      <c r="E761" s="16"/>
      <c r="F761" s="16"/>
      <c r="G761" s="15"/>
      <c r="H761" s="15"/>
      <c r="I761" s="15"/>
      <c r="J761" s="15"/>
      <c r="K761" s="15"/>
      <c r="L761" s="15"/>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row>
    <row r="762" ht="15.75" customHeight="1">
      <c r="A762" s="15"/>
      <c r="B762" s="15"/>
      <c r="C762" s="15"/>
      <c r="D762" s="15"/>
      <c r="E762" s="16"/>
      <c r="F762" s="16"/>
      <c r="G762" s="15"/>
      <c r="H762" s="15"/>
      <c r="I762" s="15"/>
      <c r="J762" s="15"/>
      <c r="K762" s="15"/>
      <c r="L762" s="15"/>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row>
    <row r="763" ht="15.75" customHeight="1">
      <c r="A763" s="15"/>
      <c r="B763" s="15"/>
      <c r="C763" s="15"/>
      <c r="D763" s="15"/>
      <c r="E763" s="16"/>
      <c r="F763" s="16"/>
      <c r="G763" s="15"/>
      <c r="H763" s="15"/>
      <c r="I763" s="15"/>
      <c r="J763" s="15"/>
      <c r="K763" s="15"/>
      <c r="L763" s="15"/>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row>
    <row r="764" ht="15.75" customHeight="1">
      <c r="A764" s="15"/>
      <c r="B764" s="15"/>
      <c r="C764" s="15"/>
      <c r="D764" s="15"/>
      <c r="E764" s="16"/>
      <c r="F764" s="16"/>
      <c r="G764" s="15"/>
      <c r="H764" s="15"/>
      <c r="I764" s="15"/>
      <c r="J764" s="15"/>
      <c r="K764" s="15"/>
      <c r="L764" s="15"/>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row>
    <row r="765" ht="15.75" customHeight="1">
      <c r="A765" s="15"/>
      <c r="B765" s="15"/>
      <c r="C765" s="15"/>
      <c r="D765" s="15"/>
      <c r="E765" s="16"/>
      <c r="F765" s="16"/>
      <c r="G765" s="15"/>
      <c r="H765" s="15"/>
      <c r="I765" s="15"/>
      <c r="J765" s="15"/>
      <c r="K765" s="15"/>
      <c r="L765" s="15"/>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row>
    <row r="766" ht="15.75" customHeight="1">
      <c r="A766" s="15"/>
      <c r="B766" s="15"/>
      <c r="C766" s="15"/>
      <c r="D766" s="15"/>
      <c r="E766" s="16"/>
      <c r="F766" s="16"/>
      <c r="G766" s="15"/>
      <c r="H766" s="15"/>
      <c r="I766" s="15"/>
      <c r="J766" s="15"/>
      <c r="K766" s="15"/>
      <c r="L766" s="15"/>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row>
    <row r="767" ht="15.75" customHeight="1">
      <c r="A767" s="15"/>
      <c r="B767" s="15"/>
      <c r="C767" s="15"/>
      <c r="D767" s="15"/>
      <c r="E767" s="16"/>
      <c r="F767" s="16"/>
      <c r="G767" s="15"/>
      <c r="H767" s="15"/>
      <c r="I767" s="15"/>
      <c r="J767" s="15"/>
      <c r="K767" s="15"/>
      <c r="L767" s="15"/>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row>
    <row r="768" ht="15.75" customHeight="1">
      <c r="A768" s="15"/>
      <c r="B768" s="15"/>
      <c r="C768" s="15"/>
      <c r="D768" s="15"/>
      <c r="E768" s="16"/>
      <c r="F768" s="16"/>
      <c r="G768" s="15"/>
      <c r="H768" s="15"/>
      <c r="I768" s="15"/>
      <c r="J768" s="15"/>
      <c r="K768" s="15"/>
      <c r="L768" s="15"/>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row>
    <row r="769" ht="15.75" customHeight="1">
      <c r="A769" s="15"/>
      <c r="B769" s="15"/>
      <c r="C769" s="15"/>
      <c r="D769" s="15"/>
      <c r="E769" s="16"/>
      <c r="F769" s="16"/>
      <c r="G769" s="15"/>
      <c r="H769" s="15"/>
      <c r="I769" s="15"/>
      <c r="J769" s="15"/>
      <c r="K769" s="15"/>
      <c r="L769" s="15"/>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row>
    <row r="770" ht="15.75" customHeight="1">
      <c r="A770" s="15"/>
      <c r="B770" s="15"/>
      <c r="C770" s="15"/>
      <c r="D770" s="15"/>
      <c r="E770" s="16"/>
      <c r="F770" s="16"/>
      <c r="G770" s="15"/>
      <c r="H770" s="15"/>
      <c r="I770" s="15"/>
      <c r="J770" s="15"/>
      <c r="K770" s="15"/>
      <c r="L770" s="15"/>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row>
    <row r="771" ht="15.75" customHeight="1">
      <c r="A771" s="15"/>
      <c r="B771" s="15"/>
      <c r="C771" s="15"/>
      <c r="D771" s="15"/>
      <c r="E771" s="16"/>
      <c r="F771" s="16"/>
      <c r="G771" s="15"/>
      <c r="H771" s="15"/>
      <c r="I771" s="15"/>
      <c r="J771" s="15"/>
      <c r="K771" s="15"/>
      <c r="L771" s="15"/>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row>
    <row r="772" ht="15.75" customHeight="1">
      <c r="A772" s="15"/>
      <c r="B772" s="15"/>
      <c r="C772" s="15"/>
      <c r="D772" s="15"/>
      <c r="E772" s="16"/>
      <c r="F772" s="16"/>
      <c r="G772" s="15"/>
      <c r="H772" s="15"/>
      <c r="I772" s="15"/>
      <c r="J772" s="15"/>
      <c r="K772" s="15"/>
      <c r="L772" s="15"/>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row>
    <row r="773" ht="15.75" customHeight="1">
      <c r="A773" s="15"/>
      <c r="B773" s="15"/>
      <c r="C773" s="15"/>
      <c r="D773" s="15"/>
      <c r="E773" s="16"/>
      <c r="F773" s="16"/>
      <c r="G773" s="15"/>
      <c r="H773" s="15"/>
      <c r="I773" s="15"/>
      <c r="J773" s="15"/>
      <c r="K773" s="15"/>
      <c r="L773" s="15"/>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row>
    <row r="774" ht="15.75" customHeight="1">
      <c r="A774" s="15"/>
      <c r="B774" s="15"/>
      <c r="C774" s="15"/>
      <c r="D774" s="15"/>
      <c r="E774" s="16"/>
      <c r="F774" s="16"/>
      <c r="G774" s="15"/>
      <c r="H774" s="15"/>
      <c r="I774" s="15"/>
      <c r="J774" s="15"/>
      <c r="K774" s="15"/>
      <c r="L774" s="15"/>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row>
    <row r="775" ht="15.75" customHeight="1">
      <c r="A775" s="15"/>
      <c r="B775" s="15"/>
      <c r="C775" s="15"/>
      <c r="D775" s="15"/>
      <c r="E775" s="16"/>
      <c r="F775" s="16"/>
      <c r="G775" s="15"/>
      <c r="H775" s="15"/>
      <c r="I775" s="15"/>
      <c r="J775" s="15"/>
      <c r="K775" s="15"/>
      <c r="L775" s="15"/>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row>
    <row r="776" ht="15.75" customHeight="1">
      <c r="A776" s="15"/>
      <c r="B776" s="15"/>
      <c r="C776" s="15"/>
      <c r="D776" s="15"/>
      <c r="E776" s="16"/>
      <c r="F776" s="16"/>
      <c r="G776" s="15"/>
      <c r="H776" s="15"/>
      <c r="I776" s="15"/>
      <c r="J776" s="15"/>
      <c r="K776" s="15"/>
      <c r="L776" s="15"/>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row>
    <row r="777" ht="15.75" customHeight="1">
      <c r="A777" s="15"/>
      <c r="B777" s="15"/>
      <c r="C777" s="15"/>
      <c r="D777" s="15"/>
      <c r="E777" s="16"/>
      <c r="F777" s="16"/>
      <c r="G777" s="15"/>
      <c r="H777" s="15"/>
      <c r="I777" s="15"/>
      <c r="J777" s="15"/>
      <c r="K777" s="15"/>
      <c r="L777" s="15"/>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row>
    <row r="778" ht="15.75" customHeight="1">
      <c r="A778" s="15"/>
      <c r="B778" s="15"/>
      <c r="C778" s="15"/>
      <c r="D778" s="15"/>
      <c r="E778" s="16"/>
      <c r="F778" s="16"/>
      <c r="G778" s="15"/>
      <c r="H778" s="15"/>
      <c r="I778" s="15"/>
      <c r="J778" s="15"/>
      <c r="K778" s="15"/>
      <c r="L778" s="15"/>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row>
    <row r="779" ht="15.75" customHeight="1">
      <c r="A779" s="15"/>
      <c r="B779" s="15"/>
      <c r="C779" s="15"/>
      <c r="D779" s="15"/>
      <c r="E779" s="16"/>
      <c r="F779" s="16"/>
      <c r="G779" s="15"/>
      <c r="H779" s="15"/>
      <c r="I779" s="15"/>
      <c r="J779" s="15"/>
      <c r="K779" s="15"/>
      <c r="L779" s="15"/>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row>
    <row r="780" ht="15.75" customHeight="1">
      <c r="A780" s="15"/>
      <c r="B780" s="15"/>
      <c r="C780" s="15"/>
      <c r="D780" s="15"/>
      <c r="E780" s="16"/>
      <c r="F780" s="16"/>
      <c r="G780" s="15"/>
      <c r="H780" s="15"/>
      <c r="I780" s="15"/>
      <c r="J780" s="15"/>
      <c r="K780" s="15"/>
      <c r="L780" s="15"/>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row>
    <row r="781" ht="15.75" customHeight="1">
      <c r="A781" s="15"/>
      <c r="B781" s="15"/>
      <c r="C781" s="15"/>
      <c r="D781" s="15"/>
      <c r="E781" s="16"/>
      <c r="F781" s="16"/>
      <c r="G781" s="15"/>
      <c r="H781" s="15"/>
      <c r="I781" s="15"/>
      <c r="J781" s="15"/>
      <c r="K781" s="15"/>
      <c r="L781" s="15"/>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row>
    <row r="782" ht="15.75" customHeight="1">
      <c r="A782" s="15"/>
      <c r="B782" s="15"/>
      <c r="C782" s="15"/>
      <c r="D782" s="15"/>
      <c r="E782" s="16"/>
      <c r="F782" s="16"/>
      <c r="G782" s="15"/>
      <c r="H782" s="15"/>
      <c r="I782" s="15"/>
      <c r="J782" s="15"/>
      <c r="K782" s="15"/>
      <c r="L782" s="15"/>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row>
    <row r="783" ht="15.75" customHeight="1">
      <c r="A783" s="15"/>
      <c r="B783" s="15"/>
      <c r="C783" s="15"/>
      <c r="D783" s="15"/>
      <c r="E783" s="16"/>
      <c r="F783" s="16"/>
      <c r="G783" s="15"/>
      <c r="H783" s="15"/>
      <c r="I783" s="15"/>
      <c r="J783" s="15"/>
      <c r="K783" s="15"/>
      <c r="L783" s="15"/>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row>
    <row r="784" ht="15.75" customHeight="1">
      <c r="A784" s="15"/>
      <c r="B784" s="15"/>
      <c r="C784" s="15"/>
      <c r="D784" s="15"/>
      <c r="E784" s="16"/>
      <c r="F784" s="16"/>
      <c r="G784" s="15"/>
      <c r="H784" s="15"/>
      <c r="I784" s="15"/>
      <c r="J784" s="15"/>
      <c r="K784" s="15"/>
      <c r="L784" s="15"/>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row>
    <row r="785" ht="15.75" customHeight="1">
      <c r="A785" s="15"/>
      <c r="B785" s="15"/>
      <c r="C785" s="15"/>
      <c r="D785" s="15"/>
      <c r="E785" s="16"/>
      <c r="F785" s="16"/>
      <c r="G785" s="15"/>
      <c r="H785" s="15"/>
      <c r="I785" s="15"/>
      <c r="J785" s="15"/>
      <c r="K785" s="15"/>
      <c r="L785" s="15"/>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row>
    <row r="786" ht="15.75" customHeight="1">
      <c r="A786" s="15"/>
      <c r="B786" s="15"/>
      <c r="C786" s="15"/>
      <c r="D786" s="15"/>
      <c r="E786" s="16"/>
      <c r="F786" s="16"/>
      <c r="G786" s="15"/>
      <c r="H786" s="15"/>
      <c r="I786" s="15"/>
      <c r="J786" s="15"/>
      <c r="K786" s="15"/>
      <c r="L786" s="15"/>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row>
    <row r="787" ht="15.75" customHeight="1">
      <c r="A787" s="15"/>
      <c r="B787" s="15"/>
      <c r="C787" s="15"/>
      <c r="D787" s="15"/>
      <c r="E787" s="16"/>
      <c r="F787" s="16"/>
      <c r="G787" s="15"/>
      <c r="H787" s="15"/>
      <c r="I787" s="15"/>
      <c r="J787" s="15"/>
      <c r="K787" s="15"/>
      <c r="L787" s="15"/>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row>
    <row r="788" ht="15.75" customHeight="1">
      <c r="A788" s="15"/>
      <c r="B788" s="15"/>
      <c r="C788" s="15"/>
      <c r="D788" s="15"/>
      <c r="E788" s="16"/>
      <c r="F788" s="16"/>
      <c r="G788" s="15"/>
      <c r="H788" s="15"/>
      <c r="I788" s="15"/>
      <c r="J788" s="15"/>
      <c r="K788" s="15"/>
      <c r="L788" s="15"/>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row>
    <row r="789" ht="15.75" customHeight="1">
      <c r="A789" s="15"/>
      <c r="B789" s="15"/>
      <c r="C789" s="15"/>
      <c r="D789" s="15"/>
      <c r="E789" s="16"/>
      <c r="F789" s="16"/>
      <c r="G789" s="15"/>
      <c r="H789" s="15"/>
      <c r="I789" s="15"/>
      <c r="J789" s="15"/>
      <c r="K789" s="15"/>
      <c r="L789" s="15"/>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row>
    <row r="790" ht="15.75" customHeight="1">
      <c r="A790" s="15"/>
      <c r="B790" s="15"/>
      <c r="C790" s="15"/>
      <c r="D790" s="15"/>
      <c r="E790" s="16"/>
      <c r="F790" s="16"/>
      <c r="G790" s="15"/>
      <c r="H790" s="15"/>
      <c r="I790" s="15"/>
      <c r="J790" s="15"/>
      <c r="K790" s="15"/>
      <c r="L790" s="15"/>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row>
    <row r="791" ht="15.75" customHeight="1">
      <c r="A791" s="15"/>
      <c r="B791" s="15"/>
      <c r="C791" s="15"/>
      <c r="D791" s="15"/>
      <c r="E791" s="16"/>
      <c r="F791" s="16"/>
      <c r="G791" s="15"/>
      <c r="H791" s="15"/>
      <c r="I791" s="15"/>
      <c r="J791" s="15"/>
      <c r="K791" s="15"/>
      <c r="L791" s="15"/>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row>
    <row r="792" ht="15.75" customHeight="1">
      <c r="A792" s="15"/>
      <c r="B792" s="15"/>
      <c r="C792" s="15"/>
      <c r="D792" s="15"/>
      <c r="E792" s="16"/>
      <c r="F792" s="16"/>
      <c r="G792" s="15"/>
      <c r="H792" s="15"/>
      <c r="I792" s="15"/>
      <c r="J792" s="15"/>
      <c r="K792" s="15"/>
      <c r="L792" s="15"/>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row>
    <row r="793" ht="15.75" customHeight="1">
      <c r="A793" s="15"/>
      <c r="B793" s="15"/>
      <c r="C793" s="15"/>
      <c r="D793" s="15"/>
      <c r="E793" s="16"/>
      <c r="F793" s="16"/>
      <c r="G793" s="15"/>
      <c r="H793" s="15"/>
      <c r="I793" s="15"/>
      <c r="J793" s="15"/>
      <c r="K793" s="15"/>
      <c r="L793" s="15"/>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row>
    <row r="794" ht="15.75" customHeight="1">
      <c r="A794" s="15"/>
      <c r="B794" s="15"/>
      <c r="C794" s="15"/>
      <c r="D794" s="15"/>
      <c r="E794" s="16"/>
      <c r="F794" s="16"/>
      <c r="G794" s="15"/>
      <c r="H794" s="15"/>
      <c r="I794" s="15"/>
      <c r="J794" s="15"/>
      <c r="K794" s="15"/>
      <c r="L794" s="15"/>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row>
    <row r="795" ht="15.75" customHeight="1">
      <c r="A795" s="15"/>
      <c r="B795" s="15"/>
      <c r="C795" s="15"/>
      <c r="D795" s="15"/>
      <c r="E795" s="16"/>
      <c r="F795" s="16"/>
      <c r="G795" s="15"/>
      <c r="H795" s="15"/>
      <c r="I795" s="15"/>
      <c r="J795" s="15"/>
      <c r="K795" s="15"/>
      <c r="L795" s="15"/>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row>
    <row r="796" ht="15.75" customHeight="1">
      <c r="A796" s="15"/>
      <c r="B796" s="15"/>
      <c r="C796" s="15"/>
      <c r="D796" s="15"/>
      <c r="E796" s="16"/>
      <c r="F796" s="16"/>
      <c r="G796" s="15"/>
      <c r="H796" s="15"/>
      <c r="I796" s="15"/>
      <c r="J796" s="15"/>
      <c r="K796" s="15"/>
      <c r="L796" s="15"/>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row>
    <row r="797" ht="15.75" customHeight="1">
      <c r="A797" s="15"/>
      <c r="B797" s="15"/>
      <c r="C797" s="15"/>
      <c r="D797" s="15"/>
      <c r="E797" s="16"/>
      <c r="F797" s="16"/>
      <c r="G797" s="15"/>
      <c r="H797" s="15"/>
      <c r="I797" s="15"/>
      <c r="J797" s="15"/>
      <c r="K797" s="15"/>
      <c r="L797" s="15"/>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row>
    <row r="798" ht="15.75" customHeight="1">
      <c r="A798" s="15"/>
      <c r="B798" s="15"/>
      <c r="C798" s="15"/>
      <c r="D798" s="15"/>
      <c r="E798" s="16"/>
      <c r="F798" s="16"/>
      <c r="G798" s="15"/>
      <c r="H798" s="15"/>
      <c r="I798" s="15"/>
      <c r="J798" s="15"/>
      <c r="K798" s="15"/>
      <c r="L798" s="15"/>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row>
    <row r="799" ht="15.75" customHeight="1">
      <c r="A799" s="15"/>
      <c r="B799" s="15"/>
      <c r="C799" s="15"/>
      <c r="D799" s="15"/>
      <c r="E799" s="16"/>
      <c r="F799" s="16"/>
      <c r="G799" s="15"/>
      <c r="H799" s="15"/>
      <c r="I799" s="15"/>
      <c r="J799" s="15"/>
      <c r="K799" s="15"/>
      <c r="L799" s="15"/>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row>
    <row r="800" ht="15.75" customHeight="1">
      <c r="A800" s="15"/>
      <c r="B800" s="15"/>
      <c r="C800" s="15"/>
      <c r="D800" s="15"/>
      <c r="E800" s="16"/>
      <c r="F800" s="16"/>
      <c r="G800" s="15"/>
      <c r="H800" s="15"/>
      <c r="I800" s="15"/>
      <c r="J800" s="15"/>
      <c r="K800" s="15"/>
      <c r="L800" s="15"/>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row>
    <row r="801" ht="15.75" customHeight="1">
      <c r="A801" s="15"/>
      <c r="B801" s="15"/>
      <c r="C801" s="15"/>
      <c r="D801" s="15"/>
      <c r="E801" s="16"/>
      <c r="F801" s="16"/>
      <c r="G801" s="15"/>
      <c r="H801" s="15"/>
      <c r="I801" s="15"/>
      <c r="J801" s="15"/>
      <c r="K801" s="15"/>
      <c r="L801" s="15"/>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row>
    <row r="802" ht="15.75" customHeight="1">
      <c r="A802" s="15"/>
      <c r="B802" s="15"/>
      <c r="C802" s="15"/>
      <c r="D802" s="15"/>
      <c r="E802" s="16"/>
      <c r="F802" s="16"/>
      <c r="G802" s="15"/>
      <c r="H802" s="15"/>
      <c r="I802" s="15"/>
      <c r="J802" s="15"/>
      <c r="K802" s="15"/>
      <c r="L802" s="15"/>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row>
    <row r="803" ht="15.75" customHeight="1">
      <c r="A803" s="15"/>
      <c r="B803" s="15"/>
      <c r="C803" s="15"/>
      <c r="D803" s="15"/>
      <c r="E803" s="16"/>
      <c r="F803" s="16"/>
      <c r="G803" s="15"/>
      <c r="H803" s="15"/>
      <c r="I803" s="15"/>
      <c r="J803" s="15"/>
      <c r="K803" s="15"/>
      <c r="L803" s="15"/>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row>
    <row r="804" ht="15.75" customHeight="1">
      <c r="A804" s="15"/>
      <c r="B804" s="15"/>
      <c r="C804" s="15"/>
      <c r="D804" s="15"/>
      <c r="E804" s="16"/>
      <c r="F804" s="16"/>
      <c r="G804" s="15"/>
      <c r="H804" s="15"/>
      <c r="I804" s="15"/>
      <c r="J804" s="15"/>
      <c r="K804" s="15"/>
      <c r="L804" s="15"/>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row>
    <row r="805" ht="15.75" customHeight="1">
      <c r="A805" s="15"/>
      <c r="B805" s="15"/>
      <c r="C805" s="15"/>
      <c r="D805" s="15"/>
      <c r="E805" s="16"/>
      <c r="F805" s="16"/>
      <c r="G805" s="15"/>
      <c r="H805" s="15"/>
      <c r="I805" s="15"/>
      <c r="J805" s="15"/>
      <c r="K805" s="15"/>
      <c r="L805" s="15"/>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row>
    <row r="806" ht="15.75" customHeight="1">
      <c r="A806" s="15"/>
      <c r="B806" s="15"/>
      <c r="C806" s="15"/>
      <c r="D806" s="15"/>
      <c r="E806" s="16"/>
      <c r="F806" s="16"/>
      <c r="G806" s="15"/>
      <c r="H806" s="15"/>
      <c r="I806" s="15"/>
      <c r="J806" s="15"/>
      <c r="K806" s="15"/>
      <c r="L806" s="15"/>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row>
    <row r="807" ht="15.75" customHeight="1">
      <c r="A807" s="15"/>
      <c r="B807" s="15"/>
      <c r="C807" s="15"/>
      <c r="D807" s="15"/>
      <c r="E807" s="16"/>
      <c r="F807" s="16"/>
      <c r="G807" s="15"/>
      <c r="H807" s="15"/>
      <c r="I807" s="15"/>
      <c r="J807" s="15"/>
      <c r="K807" s="15"/>
      <c r="L807" s="15"/>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row>
    <row r="808" ht="15.75" customHeight="1">
      <c r="A808" s="15"/>
      <c r="B808" s="15"/>
      <c r="C808" s="15"/>
      <c r="D808" s="15"/>
      <c r="E808" s="16"/>
      <c r="F808" s="16"/>
      <c r="G808" s="15"/>
      <c r="H808" s="15"/>
      <c r="I808" s="15"/>
      <c r="J808" s="15"/>
      <c r="K808" s="15"/>
      <c r="L808" s="15"/>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row>
    <row r="809" ht="15.75" customHeight="1">
      <c r="A809" s="15"/>
      <c r="B809" s="15"/>
      <c r="C809" s="15"/>
      <c r="D809" s="15"/>
      <c r="E809" s="16"/>
      <c r="F809" s="16"/>
      <c r="G809" s="15"/>
      <c r="H809" s="15"/>
      <c r="I809" s="15"/>
      <c r="J809" s="15"/>
      <c r="K809" s="15"/>
      <c r="L809" s="15"/>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row>
    <row r="810" ht="15.75" customHeight="1">
      <c r="A810" s="15"/>
      <c r="B810" s="15"/>
      <c r="C810" s="15"/>
      <c r="D810" s="15"/>
      <c r="E810" s="16"/>
      <c r="F810" s="16"/>
      <c r="G810" s="15"/>
      <c r="H810" s="15"/>
      <c r="I810" s="15"/>
      <c r="J810" s="15"/>
      <c r="K810" s="15"/>
      <c r="L810" s="15"/>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row>
    <row r="811" ht="15.75" customHeight="1">
      <c r="A811" s="15"/>
      <c r="B811" s="15"/>
      <c r="C811" s="15"/>
      <c r="D811" s="15"/>
      <c r="E811" s="16"/>
      <c r="F811" s="16"/>
      <c r="G811" s="15"/>
      <c r="H811" s="15"/>
      <c r="I811" s="15"/>
      <c r="J811" s="15"/>
      <c r="K811" s="15"/>
      <c r="L811" s="15"/>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row>
    <row r="812" ht="15.75" customHeight="1">
      <c r="A812" s="15"/>
      <c r="B812" s="15"/>
      <c r="C812" s="15"/>
      <c r="D812" s="15"/>
      <c r="E812" s="16"/>
      <c r="F812" s="16"/>
      <c r="G812" s="15"/>
      <c r="H812" s="15"/>
      <c r="I812" s="15"/>
      <c r="J812" s="15"/>
      <c r="K812" s="15"/>
      <c r="L812" s="15"/>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row>
    <row r="813" ht="15.75" customHeight="1">
      <c r="A813" s="15"/>
      <c r="B813" s="15"/>
      <c r="C813" s="15"/>
      <c r="D813" s="15"/>
      <c r="E813" s="16"/>
      <c r="F813" s="16"/>
      <c r="G813" s="15"/>
      <c r="H813" s="15"/>
      <c r="I813" s="15"/>
      <c r="J813" s="15"/>
      <c r="K813" s="15"/>
      <c r="L813" s="15"/>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row>
    <row r="814" ht="15.75" customHeight="1">
      <c r="A814" s="15"/>
      <c r="B814" s="15"/>
      <c r="C814" s="15"/>
      <c r="D814" s="15"/>
      <c r="E814" s="16"/>
      <c r="F814" s="16"/>
      <c r="G814" s="15"/>
      <c r="H814" s="15"/>
      <c r="I814" s="15"/>
      <c r="J814" s="15"/>
      <c r="K814" s="15"/>
      <c r="L814" s="15"/>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row>
    <row r="815" ht="15.75" customHeight="1">
      <c r="A815" s="15"/>
      <c r="B815" s="15"/>
      <c r="C815" s="15"/>
      <c r="D815" s="15"/>
      <c r="E815" s="16"/>
      <c r="F815" s="16"/>
      <c r="G815" s="15"/>
      <c r="H815" s="15"/>
      <c r="I815" s="15"/>
      <c r="J815" s="15"/>
      <c r="K815" s="15"/>
      <c r="L815" s="15"/>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row>
    <row r="816" ht="15.75" customHeight="1">
      <c r="A816" s="15"/>
      <c r="B816" s="15"/>
      <c r="C816" s="15"/>
      <c r="D816" s="15"/>
      <c r="E816" s="16"/>
      <c r="F816" s="16"/>
      <c r="G816" s="15"/>
      <c r="H816" s="15"/>
      <c r="I816" s="15"/>
      <c r="J816" s="15"/>
      <c r="K816" s="15"/>
      <c r="L816" s="15"/>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row>
    <row r="817" ht="15.75" customHeight="1">
      <c r="A817" s="15"/>
      <c r="B817" s="15"/>
      <c r="C817" s="15"/>
      <c r="D817" s="15"/>
      <c r="E817" s="16"/>
      <c r="F817" s="16"/>
      <c r="G817" s="15"/>
      <c r="H817" s="15"/>
      <c r="I817" s="15"/>
      <c r="J817" s="15"/>
      <c r="K817" s="15"/>
      <c r="L817" s="15"/>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row>
    <row r="818" ht="15.75" customHeight="1">
      <c r="A818" s="15"/>
      <c r="B818" s="15"/>
      <c r="C818" s="15"/>
      <c r="D818" s="15"/>
      <c r="E818" s="16"/>
      <c r="F818" s="16"/>
      <c r="G818" s="15"/>
      <c r="H818" s="15"/>
      <c r="I818" s="15"/>
      <c r="J818" s="15"/>
      <c r="K818" s="15"/>
      <c r="L818" s="15"/>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row>
    <row r="819" ht="15.75" customHeight="1">
      <c r="A819" s="15"/>
      <c r="B819" s="15"/>
      <c r="C819" s="15"/>
      <c r="D819" s="15"/>
      <c r="E819" s="16"/>
      <c r="F819" s="16"/>
      <c r="G819" s="15"/>
      <c r="H819" s="15"/>
      <c r="I819" s="15"/>
      <c r="J819" s="15"/>
      <c r="K819" s="15"/>
      <c r="L819" s="15"/>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row>
    <row r="820" ht="15.75" customHeight="1">
      <c r="A820" s="15"/>
      <c r="B820" s="15"/>
      <c r="C820" s="15"/>
      <c r="D820" s="15"/>
      <c r="E820" s="16"/>
      <c r="F820" s="16"/>
      <c r="G820" s="15"/>
      <c r="H820" s="15"/>
      <c r="I820" s="15"/>
      <c r="J820" s="15"/>
      <c r="K820" s="15"/>
      <c r="L820" s="15"/>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row>
    <row r="821" ht="15.75" customHeight="1">
      <c r="A821" s="15"/>
      <c r="B821" s="15"/>
      <c r="C821" s="15"/>
      <c r="D821" s="15"/>
      <c r="E821" s="16"/>
      <c r="F821" s="16"/>
      <c r="G821" s="15"/>
      <c r="H821" s="15"/>
      <c r="I821" s="15"/>
      <c r="J821" s="15"/>
      <c r="K821" s="15"/>
      <c r="L821" s="15"/>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row>
    <row r="822" ht="15.75" customHeight="1">
      <c r="A822" s="15"/>
      <c r="B822" s="15"/>
      <c r="C822" s="15"/>
      <c r="D822" s="15"/>
      <c r="E822" s="16"/>
      <c r="F822" s="16"/>
      <c r="G822" s="15"/>
      <c r="H822" s="15"/>
      <c r="I822" s="15"/>
      <c r="J822" s="15"/>
      <c r="K822" s="15"/>
      <c r="L822" s="15"/>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row>
    <row r="823" ht="15.75" customHeight="1">
      <c r="A823" s="15"/>
      <c r="B823" s="15"/>
      <c r="C823" s="15"/>
      <c r="D823" s="15"/>
      <c r="E823" s="16"/>
      <c r="F823" s="16"/>
      <c r="G823" s="15"/>
      <c r="H823" s="15"/>
      <c r="I823" s="15"/>
      <c r="J823" s="15"/>
      <c r="K823" s="15"/>
      <c r="L823" s="15"/>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row>
    <row r="824" ht="15.75" customHeight="1">
      <c r="A824" s="15"/>
      <c r="B824" s="15"/>
      <c r="C824" s="15"/>
      <c r="D824" s="15"/>
      <c r="E824" s="16"/>
      <c r="F824" s="16"/>
      <c r="G824" s="15"/>
      <c r="H824" s="15"/>
      <c r="I824" s="15"/>
      <c r="J824" s="15"/>
      <c r="K824" s="15"/>
      <c r="L824" s="15"/>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row>
    <row r="825" ht="15.75" customHeight="1">
      <c r="A825" s="15"/>
      <c r="B825" s="15"/>
      <c r="C825" s="15"/>
      <c r="D825" s="15"/>
      <c r="E825" s="16"/>
      <c r="F825" s="16"/>
      <c r="G825" s="15"/>
      <c r="H825" s="15"/>
      <c r="I825" s="15"/>
      <c r="J825" s="15"/>
      <c r="K825" s="15"/>
      <c r="L825" s="15"/>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row>
    <row r="826" ht="15.75" customHeight="1">
      <c r="A826" s="15"/>
      <c r="B826" s="15"/>
      <c r="C826" s="15"/>
      <c r="D826" s="15"/>
      <c r="E826" s="16"/>
      <c r="F826" s="16"/>
      <c r="G826" s="15"/>
      <c r="H826" s="15"/>
      <c r="I826" s="15"/>
      <c r="J826" s="15"/>
      <c r="K826" s="15"/>
      <c r="L826" s="15"/>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row>
    <row r="827" ht="15.75" customHeight="1">
      <c r="A827" s="15"/>
      <c r="B827" s="15"/>
      <c r="C827" s="15"/>
      <c r="D827" s="15"/>
      <c r="E827" s="16"/>
      <c r="F827" s="16"/>
      <c r="G827" s="15"/>
      <c r="H827" s="15"/>
      <c r="I827" s="15"/>
      <c r="J827" s="15"/>
      <c r="K827" s="15"/>
      <c r="L827" s="15"/>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row>
    <row r="828" ht="15.75" customHeight="1">
      <c r="A828" s="15"/>
      <c r="B828" s="15"/>
      <c r="C828" s="15"/>
      <c r="D828" s="15"/>
      <c r="E828" s="16"/>
      <c r="F828" s="16"/>
      <c r="G828" s="15"/>
      <c r="H828" s="15"/>
      <c r="I828" s="15"/>
      <c r="J828" s="15"/>
      <c r="K828" s="15"/>
      <c r="L828" s="15"/>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row>
    <row r="829" ht="15.75" customHeight="1">
      <c r="A829" s="15"/>
      <c r="B829" s="15"/>
      <c r="C829" s="15"/>
      <c r="D829" s="15"/>
      <c r="E829" s="16"/>
      <c r="F829" s="16"/>
      <c r="G829" s="15"/>
      <c r="H829" s="15"/>
      <c r="I829" s="15"/>
      <c r="J829" s="15"/>
      <c r="K829" s="15"/>
      <c r="L829" s="15"/>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row>
    <row r="830" ht="15.75" customHeight="1">
      <c r="A830" s="15"/>
      <c r="B830" s="15"/>
      <c r="C830" s="15"/>
      <c r="D830" s="15"/>
      <c r="E830" s="16"/>
      <c r="F830" s="16"/>
      <c r="G830" s="15"/>
      <c r="H830" s="15"/>
      <c r="I830" s="15"/>
      <c r="J830" s="15"/>
      <c r="K830" s="15"/>
      <c r="L830" s="15"/>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row>
    <row r="831" ht="15.75" customHeight="1">
      <c r="A831" s="15"/>
      <c r="B831" s="15"/>
      <c r="C831" s="15"/>
      <c r="D831" s="15"/>
      <c r="E831" s="16"/>
      <c r="F831" s="16"/>
      <c r="G831" s="15"/>
      <c r="H831" s="15"/>
      <c r="I831" s="15"/>
      <c r="J831" s="15"/>
      <c r="K831" s="15"/>
      <c r="L831" s="15"/>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row>
    <row r="832" ht="15.75" customHeight="1">
      <c r="A832" s="15"/>
      <c r="B832" s="15"/>
      <c r="C832" s="15"/>
      <c r="D832" s="15"/>
      <c r="E832" s="16"/>
      <c r="F832" s="16"/>
      <c r="G832" s="15"/>
      <c r="H832" s="15"/>
      <c r="I832" s="15"/>
      <c r="J832" s="15"/>
      <c r="K832" s="15"/>
      <c r="L832" s="15"/>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row>
    <row r="833" ht="15.75" customHeight="1">
      <c r="A833" s="15"/>
      <c r="B833" s="15"/>
      <c r="C833" s="15"/>
      <c r="D833" s="15"/>
      <c r="E833" s="16"/>
      <c r="F833" s="16"/>
      <c r="G833" s="15"/>
      <c r="H833" s="15"/>
      <c r="I833" s="15"/>
      <c r="J833" s="15"/>
      <c r="K833" s="15"/>
      <c r="L833" s="15"/>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row>
    <row r="834" ht="15.75" customHeight="1">
      <c r="A834" s="15"/>
      <c r="B834" s="15"/>
      <c r="C834" s="15"/>
      <c r="D834" s="15"/>
      <c r="E834" s="16"/>
      <c r="F834" s="16"/>
      <c r="G834" s="15"/>
      <c r="H834" s="15"/>
      <c r="I834" s="15"/>
      <c r="J834" s="15"/>
      <c r="K834" s="15"/>
      <c r="L834" s="15"/>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row>
    <row r="835" ht="15.75" customHeight="1">
      <c r="A835" s="15"/>
      <c r="B835" s="15"/>
      <c r="C835" s="15"/>
      <c r="D835" s="15"/>
      <c r="E835" s="16"/>
      <c r="F835" s="16"/>
      <c r="G835" s="15"/>
      <c r="H835" s="15"/>
      <c r="I835" s="15"/>
      <c r="J835" s="15"/>
      <c r="K835" s="15"/>
      <c r="L835" s="15"/>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row>
    <row r="836" ht="15.75" customHeight="1">
      <c r="A836" s="15"/>
      <c r="B836" s="15"/>
      <c r="C836" s="15"/>
      <c r="D836" s="15"/>
      <c r="E836" s="16"/>
      <c r="F836" s="16"/>
      <c r="G836" s="15"/>
      <c r="H836" s="15"/>
      <c r="I836" s="15"/>
      <c r="J836" s="15"/>
      <c r="K836" s="15"/>
      <c r="L836" s="15"/>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row>
    <row r="837" ht="15.75" customHeight="1">
      <c r="A837" s="15"/>
      <c r="B837" s="15"/>
      <c r="C837" s="15"/>
      <c r="D837" s="15"/>
      <c r="E837" s="16"/>
      <c r="F837" s="16"/>
      <c r="G837" s="15"/>
      <c r="H837" s="15"/>
      <c r="I837" s="15"/>
      <c r="J837" s="15"/>
      <c r="K837" s="15"/>
      <c r="L837" s="15"/>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row>
    <row r="838" ht="15.75" customHeight="1">
      <c r="A838" s="15"/>
      <c r="B838" s="15"/>
      <c r="C838" s="15"/>
      <c r="D838" s="15"/>
      <c r="E838" s="16"/>
      <c r="F838" s="16"/>
      <c r="G838" s="15"/>
      <c r="H838" s="15"/>
      <c r="I838" s="15"/>
      <c r="J838" s="15"/>
      <c r="K838" s="15"/>
      <c r="L838" s="15"/>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row>
    <row r="839" ht="15.75" customHeight="1">
      <c r="A839" s="15"/>
      <c r="B839" s="15"/>
      <c r="C839" s="15"/>
      <c r="D839" s="15"/>
      <c r="E839" s="16"/>
      <c r="F839" s="16"/>
      <c r="G839" s="15"/>
      <c r="H839" s="15"/>
      <c r="I839" s="15"/>
      <c r="J839" s="15"/>
      <c r="K839" s="15"/>
      <c r="L839" s="15"/>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row>
    <row r="840" ht="15.75" customHeight="1">
      <c r="A840" s="15"/>
      <c r="B840" s="15"/>
      <c r="C840" s="15"/>
      <c r="D840" s="15"/>
      <c r="E840" s="16"/>
      <c r="F840" s="16"/>
      <c r="G840" s="15"/>
      <c r="H840" s="15"/>
      <c r="I840" s="15"/>
      <c r="J840" s="15"/>
      <c r="K840" s="15"/>
      <c r="L840" s="15"/>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row>
    <row r="841" ht="15.75" customHeight="1">
      <c r="A841" s="15"/>
      <c r="B841" s="15"/>
      <c r="C841" s="15"/>
      <c r="D841" s="15"/>
      <c r="E841" s="16"/>
      <c r="F841" s="16"/>
      <c r="G841" s="15"/>
      <c r="H841" s="15"/>
      <c r="I841" s="15"/>
      <c r="J841" s="15"/>
      <c r="K841" s="15"/>
      <c r="L841" s="15"/>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row>
    <row r="842" ht="15.75" customHeight="1">
      <c r="A842" s="15"/>
      <c r="B842" s="15"/>
      <c r="C842" s="15"/>
      <c r="D842" s="15"/>
      <c r="E842" s="16"/>
      <c r="F842" s="16"/>
      <c r="G842" s="15"/>
      <c r="H842" s="15"/>
      <c r="I842" s="15"/>
      <c r="J842" s="15"/>
      <c r="K842" s="15"/>
      <c r="L842" s="15"/>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row>
    <row r="843" ht="15.75" customHeight="1">
      <c r="A843" s="15"/>
      <c r="B843" s="15"/>
      <c r="C843" s="15"/>
      <c r="D843" s="15"/>
      <c r="E843" s="16"/>
      <c r="F843" s="16"/>
      <c r="G843" s="15"/>
      <c r="H843" s="15"/>
      <c r="I843" s="15"/>
      <c r="J843" s="15"/>
      <c r="K843" s="15"/>
      <c r="L843" s="15"/>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row>
    <row r="844" ht="15.75" customHeight="1">
      <c r="A844" s="15"/>
      <c r="B844" s="15"/>
      <c r="C844" s="15"/>
      <c r="D844" s="15"/>
      <c r="E844" s="16"/>
      <c r="F844" s="16"/>
      <c r="G844" s="15"/>
      <c r="H844" s="15"/>
      <c r="I844" s="15"/>
      <c r="J844" s="15"/>
      <c r="K844" s="15"/>
      <c r="L844" s="15"/>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row>
    <row r="845" ht="15.75" customHeight="1">
      <c r="A845" s="15"/>
      <c r="B845" s="15"/>
      <c r="C845" s="15"/>
      <c r="D845" s="15"/>
      <c r="E845" s="16"/>
      <c r="F845" s="16"/>
      <c r="G845" s="15"/>
      <c r="H845" s="15"/>
      <c r="I845" s="15"/>
      <c r="J845" s="15"/>
      <c r="K845" s="15"/>
      <c r="L845" s="15"/>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row>
    <row r="846" ht="15.75" customHeight="1">
      <c r="A846" s="15"/>
      <c r="B846" s="15"/>
      <c r="C846" s="15"/>
      <c r="D846" s="15"/>
      <c r="E846" s="16"/>
      <c r="F846" s="16"/>
      <c r="G846" s="15"/>
      <c r="H846" s="15"/>
      <c r="I846" s="15"/>
      <c r="J846" s="15"/>
      <c r="K846" s="15"/>
      <c r="L846" s="15"/>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row>
    <row r="847" ht="15.75" customHeight="1">
      <c r="A847" s="15"/>
      <c r="B847" s="15"/>
      <c r="C847" s="15"/>
      <c r="D847" s="15"/>
      <c r="E847" s="16"/>
      <c r="F847" s="16"/>
      <c r="G847" s="15"/>
      <c r="H847" s="15"/>
      <c r="I847" s="15"/>
      <c r="J847" s="15"/>
      <c r="K847" s="15"/>
      <c r="L847" s="15"/>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row>
    <row r="848" ht="15.75" customHeight="1">
      <c r="A848" s="15"/>
      <c r="B848" s="15"/>
      <c r="C848" s="15"/>
      <c r="D848" s="15"/>
      <c r="E848" s="16"/>
      <c r="F848" s="16"/>
      <c r="G848" s="15"/>
      <c r="H848" s="15"/>
      <c r="I848" s="15"/>
      <c r="J848" s="15"/>
      <c r="K848" s="15"/>
      <c r="L848" s="15"/>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row>
    <row r="849" ht="15.75" customHeight="1">
      <c r="A849" s="15"/>
      <c r="B849" s="15"/>
      <c r="C849" s="15"/>
      <c r="D849" s="15"/>
      <c r="E849" s="16"/>
      <c r="F849" s="16"/>
      <c r="G849" s="15"/>
      <c r="H849" s="15"/>
      <c r="I849" s="15"/>
      <c r="J849" s="15"/>
      <c r="K849" s="15"/>
      <c r="L849" s="15"/>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row>
    <row r="850" ht="15.75" customHeight="1">
      <c r="A850" s="15"/>
      <c r="B850" s="15"/>
      <c r="C850" s="15"/>
      <c r="D850" s="15"/>
      <c r="E850" s="16"/>
      <c r="F850" s="16"/>
      <c r="G850" s="15"/>
      <c r="H850" s="15"/>
      <c r="I850" s="15"/>
      <c r="J850" s="15"/>
      <c r="K850" s="15"/>
      <c r="L850" s="15"/>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row>
    <row r="851" ht="15.75" customHeight="1">
      <c r="A851" s="15"/>
      <c r="B851" s="15"/>
      <c r="C851" s="15"/>
      <c r="D851" s="15"/>
      <c r="E851" s="16"/>
      <c r="F851" s="16"/>
      <c r="G851" s="15"/>
      <c r="H851" s="15"/>
      <c r="I851" s="15"/>
      <c r="J851" s="15"/>
      <c r="K851" s="15"/>
      <c r="L851" s="15"/>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row>
    <row r="852" ht="15.75" customHeight="1">
      <c r="A852" s="15"/>
      <c r="B852" s="15"/>
      <c r="C852" s="15"/>
      <c r="D852" s="15"/>
      <c r="E852" s="16"/>
      <c r="F852" s="16"/>
      <c r="G852" s="15"/>
      <c r="H852" s="15"/>
      <c r="I852" s="15"/>
      <c r="J852" s="15"/>
      <c r="K852" s="15"/>
      <c r="L852" s="15"/>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row>
    <row r="853" ht="15.75" customHeight="1">
      <c r="A853" s="15"/>
      <c r="B853" s="15"/>
      <c r="C853" s="15"/>
      <c r="D853" s="15"/>
      <c r="E853" s="16"/>
      <c r="F853" s="16"/>
      <c r="G853" s="15"/>
      <c r="H853" s="15"/>
      <c r="I853" s="15"/>
      <c r="J853" s="15"/>
      <c r="K853" s="15"/>
      <c r="L853" s="15"/>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row>
    <row r="854" ht="15.75" customHeight="1">
      <c r="A854" s="15"/>
      <c r="B854" s="15"/>
      <c r="C854" s="15"/>
      <c r="D854" s="15"/>
      <c r="E854" s="16"/>
      <c r="F854" s="16"/>
      <c r="G854" s="15"/>
      <c r="H854" s="15"/>
      <c r="I854" s="15"/>
      <c r="J854" s="15"/>
      <c r="K854" s="15"/>
      <c r="L854" s="15"/>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row>
    <row r="855" ht="15.75" customHeight="1">
      <c r="A855" s="15"/>
      <c r="B855" s="15"/>
      <c r="C855" s="15"/>
      <c r="D855" s="15"/>
      <c r="E855" s="16"/>
      <c r="F855" s="16"/>
      <c r="G855" s="15"/>
      <c r="H855" s="15"/>
      <c r="I855" s="15"/>
      <c r="J855" s="15"/>
      <c r="K855" s="15"/>
      <c r="L855" s="15"/>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row>
    <row r="856" ht="15.75" customHeight="1">
      <c r="A856" s="15"/>
      <c r="B856" s="15"/>
      <c r="C856" s="15"/>
      <c r="D856" s="15"/>
      <c r="E856" s="16"/>
      <c r="F856" s="16"/>
      <c r="G856" s="15"/>
      <c r="H856" s="15"/>
      <c r="I856" s="15"/>
      <c r="J856" s="15"/>
      <c r="K856" s="15"/>
      <c r="L856" s="15"/>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row>
    <row r="857" ht="15.75" customHeight="1">
      <c r="A857" s="15"/>
      <c r="B857" s="15"/>
      <c r="C857" s="15"/>
      <c r="D857" s="15"/>
      <c r="E857" s="16"/>
      <c r="F857" s="16"/>
      <c r="G857" s="15"/>
      <c r="H857" s="15"/>
      <c r="I857" s="15"/>
      <c r="J857" s="15"/>
      <c r="K857" s="15"/>
      <c r="L857" s="15"/>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row>
    <row r="858" ht="15.75" customHeight="1">
      <c r="A858" s="15"/>
      <c r="B858" s="15"/>
      <c r="C858" s="15"/>
      <c r="D858" s="15"/>
      <c r="E858" s="16"/>
      <c r="F858" s="16"/>
      <c r="G858" s="15"/>
      <c r="H858" s="15"/>
      <c r="I858" s="15"/>
      <c r="J858" s="15"/>
      <c r="K858" s="15"/>
      <c r="L858" s="15"/>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row>
    <row r="859" ht="15.75" customHeight="1">
      <c r="A859" s="15"/>
      <c r="B859" s="15"/>
      <c r="C859" s="15"/>
      <c r="D859" s="15"/>
      <c r="E859" s="16"/>
      <c r="F859" s="16"/>
      <c r="G859" s="15"/>
      <c r="H859" s="15"/>
      <c r="I859" s="15"/>
      <c r="J859" s="15"/>
      <c r="K859" s="15"/>
      <c r="L859" s="15"/>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row>
    <row r="860" ht="15.75" customHeight="1">
      <c r="A860" s="15"/>
      <c r="B860" s="15"/>
      <c r="C860" s="15"/>
      <c r="D860" s="15"/>
      <c r="E860" s="16"/>
      <c r="F860" s="16"/>
      <c r="G860" s="15"/>
      <c r="H860" s="15"/>
      <c r="I860" s="15"/>
      <c r="J860" s="15"/>
      <c r="K860" s="15"/>
      <c r="L860" s="15"/>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row>
    <row r="861" ht="15.75" customHeight="1">
      <c r="A861" s="15"/>
      <c r="B861" s="15"/>
      <c r="C861" s="15"/>
      <c r="D861" s="15"/>
      <c r="E861" s="16"/>
      <c r="F861" s="16"/>
      <c r="G861" s="15"/>
      <c r="H861" s="15"/>
      <c r="I861" s="15"/>
      <c r="J861" s="15"/>
      <c r="K861" s="15"/>
      <c r="L861" s="15"/>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row>
    <row r="862" ht="15.75" customHeight="1">
      <c r="A862" s="15"/>
      <c r="B862" s="15"/>
      <c r="C862" s="15"/>
      <c r="D862" s="15"/>
      <c r="E862" s="16"/>
      <c r="F862" s="16"/>
      <c r="G862" s="15"/>
      <c r="H862" s="15"/>
      <c r="I862" s="15"/>
      <c r="J862" s="15"/>
      <c r="K862" s="15"/>
      <c r="L862" s="15"/>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row>
    <row r="863" ht="15.75" customHeight="1">
      <c r="A863" s="15"/>
      <c r="B863" s="15"/>
      <c r="C863" s="15"/>
      <c r="D863" s="15"/>
      <c r="E863" s="16"/>
      <c r="F863" s="16"/>
      <c r="G863" s="15"/>
      <c r="H863" s="15"/>
      <c r="I863" s="15"/>
      <c r="J863" s="15"/>
      <c r="K863" s="15"/>
      <c r="L863" s="15"/>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row>
    <row r="864" ht="15.75" customHeight="1">
      <c r="A864" s="15"/>
      <c r="B864" s="15"/>
      <c r="C864" s="15"/>
      <c r="D864" s="15"/>
      <c r="E864" s="16"/>
      <c r="F864" s="16"/>
      <c r="G864" s="15"/>
      <c r="H864" s="15"/>
      <c r="I864" s="15"/>
      <c r="J864" s="15"/>
      <c r="K864" s="15"/>
      <c r="L864" s="15"/>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row>
    <row r="865" ht="15.75" customHeight="1">
      <c r="A865" s="15"/>
      <c r="B865" s="15"/>
      <c r="C865" s="15"/>
      <c r="D865" s="15"/>
      <c r="E865" s="16"/>
      <c r="F865" s="16"/>
      <c r="G865" s="15"/>
      <c r="H865" s="15"/>
      <c r="I865" s="15"/>
      <c r="J865" s="15"/>
      <c r="K865" s="15"/>
      <c r="L865" s="15"/>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row>
    <row r="866" ht="15.75" customHeight="1">
      <c r="A866" s="15"/>
      <c r="B866" s="15"/>
      <c r="C866" s="15"/>
      <c r="D866" s="15"/>
      <c r="E866" s="16"/>
      <c r="F866" s="16"/>
      <c r="G866" s="15"/>
      <c r="H866" s="15"/>
      <c r="I866" s="15"/>
      <c r="J866" s="15"/>
      <c r="K866" s="15"/>
      <c r="L866" s="15"/>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row>
    <row r="867" ht="15.75" customHeight="1">
      <c r="A867" s="15"/>
      <c r="B867" s="15"/>
      <c r="C867" s="15"/>
      <c r="D867" s="15"/>
      <c r="E867" s="16"/>
      <c r="F867" s="16"/>
      <c r="G867" s="15"/>
      <c r="H867" s="15"/>
      <c r="I867" s="15"/>
      <c r="J867" s="15"/>
      <c r="K867" s="15"/>
      <c r="L867" s="15"/>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row>
    <row r="868" ht="15.75" customHeight="1">
      <c r="A868" s="15"/>
      <c r="B868" s="15"/>
      <c r="C868" s="15"/>
      <c r="D868" s="15"/>
      <c r="E868" s="16"/>
      <c r="F868" s="16"/>
      <c r="G868" s="15"/>
      <c r="H868" s="15"/>
      <c r="I868" s="15"/>
      <c r="J868" s="15"/>
      <c r="K868" s="15"/>
      <c r="L868" s="15"/>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row>
    <row r="869" ht="15.75" customHeight="1">
      <c r="A869" s="15"/>
      <c r="B869" s="15"/>
      <c r="C869" s="15"/>
      <c r="D869" s="15"/>
      <c r="E869" s="16"/>
      <c r="F869" s="16"/>
      <c r="G869" s="15"/>
      <c r="H869" s="15"/>
      <c r="I869" s="15"/>
      <c r="J869" s="15"/>
      <c r="K869" s="15"/>
      <c r="L869" s="15"/>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row>
    <row r="870" ht="15.75" customHeight="1">
      <c r="A870" s="15"/>
      <c r="B870" s="15"/>
      <c r="C870" s="15"/>
      <c r="D870" s="15"/>
      <c r="E870" s="16"/>
      <c r="F870" s="16"/>
      <c r="G870" s="15"/>
      <c r="H870" s="15"/>
      <c r="I870" s="15"/>
      <c r="J870" s="15"/>
      <c r="K870" s="15"/>
      <c r="L870" s="15"/>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row>
    <row r="871" ht="15.75" customHeight="1">
      <c r="A871" s="15"/>
      <c r="B871" s="15"/>
      <c r="C871" s="15"/>
      <c r="D871" s="15"/>
      <c r="E871" s="16"/>
      <c r="F871" s="16"/>
      <c r="G871" s="15"/>
      <c r="H871" s="15"/>
      <c r="I871" s="15"/>
      <c r="J871" s="15"/>
      <c r="K871" s="15"/>
      <c r="L871" s="15"/>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row>
    <row r="872" ht="15.75" customHeight="1">
      <c r="A872" s="15"/>
      <c r="B872" s="15"/>
      <c r="C872" s="15"/>
      <c r="D872" s="15"/>
      <c r="E872" s="16"/>
      <c r="F872" s="16"/>
      <c r="G872" s="15"/>
      <c r="H872" s="15"/>
      <c r="I872" s="15"/>
      <c r="J872" s="15"/>
      <c r="K872" s="15"/>
      <c r="L872" s="15"/>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row>
    <row r="873" ht="15.75" customHeight="1">
      <c r="A873" s="15"/>
      <c r="B873" s="15"/>
      <c r="C873" s="15"/>
      <c r="D873" s="15"/>
      <c r="E873" s="16"/>
      <c r="F873" s="16"/>
      <c r="G873" s="15"/>
      <c r="H873" s="15"/>
      <c r="I873" s="15"/>
      <c r="J873" s="15"/>
      <c r="K873" s="15"/>
      <c r="L873" s="15"/>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row>
    <row r="874" ht="15.75" customHeight="1">
      <c r="A874" s="15"/>
      <c r="B874" s="15"/>
      <c r="C874" s="15"/>
      <c r="D874" s="15"/>
      <c r="E874" s="16"/>
      <c r="F874" s="16"/>
      <c r="G874" s="15"/>
      <c r="H874" s="15"/>
      <c r="I874" s="15"/>
      <c r="J874" s="15"/>
      <c r="K874" s="15"/>
      <c r="L874" s="15"/>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row>
    <row r="875" ht="15.75" customHeight="1">
      <c r="A875" s="15"/>
      <c r="B875" s="15"/>
      <c r="C875" s="15"/>
      <c r="D875" s="15"/>
      <c r="E875" s="16"/>
      <c r="F875" s="16"/>
      <c r="G875" s="15"/>
      <c r="H875" s="15"/>
      <c r="I875" s="15"/>
      <c r="J875" s="15"/>
      <c r="K875" s="15"/>
      <c r="L875" s="15"/>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row>
    <row r="876" ht="15.75" customHeight="1">
      <c r="A876" s="15"/>
      <c r="B876" s="15"/>
      <c r="C876" s="15"/>
      <c r="D876" s="15"/>
      <c r="E876" s="16"/>
      <c r="F876" s="16"/>
      <c r="G876" s="15"/>
      <c r="H876" s="15"/>
      <c r="I876" s="15"/>
      <c r="J876" s="15"/>
      <c r="K876" s="15"/>
      <c r="L876" s="15"/>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row>
    <row r="877" ht="15.75" customHeight="1">
      <c r="A877" s="15"/>
      <c r="B877" s="15"/>
      <c r="C877" s="15"/>
      <c r="D877" s="15"/>
      <c r="E877" s="16"/>
      <c r="F877" s="16"/>
      <c r="G877" s="15"/>
      <c r="H877" s="15"/>
      <c r="I877" s="15"/>
      <c r="J877" s="15"/>
      <c r="K877" s="15"/>
      <c r="L877" s="15"/>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row>
    <row r="878" ht="15.75" customHeight="1">
      <c r="A878" s="15"/>
      <c r="B878" s="15"/>
      <c r="C878" s="15"/>
      <c r="D878" s="15"/>
      <c r="E878" s="16"/>
      <c r="F878" s="16"/>
      <c r="G878" s="15"/>
      <c r="H878" s="15"/>
      <c r="I878" s="15"/>
      <c r="J878" s="15"/>
      <c r="K878" s="15"/>
      <c r="L878" s="15"/>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row>
    <row r="879" ht="15.75" customHeight="1">
      <c r="A879" s="15"/>
      <c r="B879" s="15"/>
      <c r="C879" s="15"/>
      <c r="D879" s="15"/>
      <c r="E879" s="16"/>
      <c r="F879" s="16"/>
      <c r="G879" s="15"/>
      <c r="H879" s="15"/>
      <c r="I879" s="15"/>
      <c r="J879" s="15"/>
      <c r="K879" s="15"/>
      <c r="L879" s="15"/>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row>
    <row r="880" ht="15.75" customHeight="1">
      <c r="A880" s="15"/>
      <c r="B880" s="15"/>
      <c r="C880" s="15"/>
      <c r="D880" s="15"/>
      <c r="E880" s="16"/>
      <c r="F880" s="16"/>
      <c r="G880" s="15"/>
      <c r="H880" s="15"/>
      <c r="I880" s="15"/>
      <c r="J880" s="15"/>
      <c r="K880" s="15"/>
      <c r="L880" s="15"/>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row>
    <row r="881" ht="15.75" customHeight="1">
      <c r="A881" s="15"/>
      <c r="B881" s="15"/>
      <c r="C881" s="15"/>
      <c r="D881" s="15"/>
      <c r="E881" s="16"/>
      <c r="F881" s="16"/>
      <c r="G881" s="15"/>
      <c r="H881" s="15"/>
      <c r="I881" s="15"/>
      <c r="J881" s="15"/>
      <c r="K881" s="15"/>
      <c r="L881" s="15"/>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row>
    <row r="882" ht="15.75" customHeight="1">
      <c r="A882" s="15"/>
      <c r="B882" s="15"/>
      <c r="C882" s="15"/>
      <c r="D882" s="15"/>
      <c r="E882" s="16"/>
      <c r="F882" s="16"/>
      <c r="G882" s="15"/>
      <c r="H882" s="15"/>
      <c r="I882" s="15"/>
      <c r="J882" s="15"/>
      <c r="K882" s="15"/>
      <c r="L882" s="15"/>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row>
    <row r="883" ht="15.75" customHeight="1">
      <c r="A883" s="15"/>
      <c r="B883" s="15"/>
      <c r="C883" s="15"/>
      <c r="D883" s="15"/>
      <c r="E883" s="16"/>
      <c r="F883" s="16"/>
      <c r="G883" s="15"/>
      <c r="H883" s="15"/>
      <c r="I883" s="15"/>
      <c r="J883" s="15"/>
      <c r="K883" s="15"/>
      <c r="L883" s="15"/>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row>
    <row r="884" ht="15.75" customHeight="1">
      <c r="A884" s="15"/>
      <c r="B884" s="15"/>
      <c r="C884" s="15"/>
      <c r="D884" s="15"/>
      <c r="E884" s="16"/>
      <c r="F884" s="16"/>
      <c r="G884" s="15"/>
      <c r="H884" s="15"/>
      <c r="I884" s="15"/>
      <c r="J884" s="15"/>
      <c r="K884" s="15"/>
      <c r="L884" s="15"/>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row>
    <row r="885" ht="15.75" customHeight="1">
      <c r="A885" s="15"/>
      <c r="B885" s="15"/>
      <c r="C885" s="15"/>
      <c r="D885" s="15"/>
      <c r="E885" s="16"/>
      <c r="F885" s="16"/>
      <c r="G885" s="15"/>
      <c r="H885" s="15"/>
      <c r="I885" s="15"/>
      <c r="J885" s="15"/>
      <c r="K885" s="15"/>
      <c r="L885" s="15"/>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row>
    <row r="886" ht="15.75" customHeight="1">
      <c r="A886" s="15"/>
      <c r="B886" s="15"/>
      <c r="C886" s="15"/>
      <c r="D886" s="15"/>
      <c r="E886" s="16"/>
      <c r="F886" s="16"/>
      <c r="G886" s="15"/>
      <c r="H886" s="15"/>
      <c r="I886" s="15"/>
      <c r="J886" s="15"/>
      <c r="K886" s="15"/>
      <c r="L886" s="15"/>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row>
    <row r="887" ht="15.75" customHeight="1">
      <c r="A887" s="15"/>
      <c r="B887" s="15"/>
      <c r="C887" s="15"/>
      <c r="D887" s="15"/>
      <c r="E887" s="16"/>
      <c r="F887" s="16"/>
      <c r="G887" s="15"/>
      <c r="H887" s="15"/>
      <c r="I887" s="15"/>
      <c r="J887" s="15"/>
      <c r="K887" s="15"/>
      <c r="L887" s="15"/>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row>
    <row r="888" ht="15.75" customHeight="1">
      <c r="A888" s="15"/>
      <c r="B888" s="15"/>
      <c r="C888" s="15"/>
      <c r="D888" s="15"/>
      <c r="E888" s="16"/>
      <c r="F888" s="16"/>
      <c r="G888" s="15"/>
      <c r="H888" s="15"/>
      <c r="I888" s="15"/>
      <c r="J888" s="15"/>
      <c r="K888" s="15"/>
      <c r="L888" s="15"/>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row>
    <row r="889" ht="15.75" customHeight="1">
      <c r="A889" s="15"/>
      <c r="B889" s="15"/>
      <c r="C889" s="15"/>
      <c r="D889" s="15"/>
      <c r="E889" s="16"/>
      <c r="F889" s="16"/>
      <c r="G889" s="15"/>
      <c r="H889" s="15"/>
      <c r="I889" s="15"/>
      <c r="J889" s="15"/>
      <c r="K889" s="15"/>
      <c r="L889" s="15"/>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row>
    <row r="890" ht="15.75" customHeight="1">
      <c r="A890" s="15"/>
      <c r="B890" s="15"/>
      <c r="C890" s="15"/>
      <c r="D890" s="15"/>
      <c r="E890" s="16"/>
      <c r="F890" s="16"/>
      <c r="G890" s="15"/>
      <c r="H890" s="15"/>
      <c r="I890" s="15"/>
      <c r="J890" s="15"/>
      <c r="K890" s="15"/>
      <c r="L890" s="15"/>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row>
    <row r="891" ht="15.75" customHeight="1">
      <c r="A891" s="15"/>
      <c r="B891" s="15"/>
      <c r="C891" s="15"/>
      <c r="D891" s="15"/>
      <c r="E891" s="16"/>
      <c r="F891" s="16"/>
      <c r="G891" s="15"/>
      <c r="H891" s="15"/>
      <c r="I891" s="15"/>
      <c r="J891" s="15"/>
      <c r="K891" s="15"/>
      <c r="L891" s="15"/>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row>
    <row r="892" ht="15.75" customHeight="1">
      <c r="A892" s="15"/>
      <c r="B892" s="15"/>
      <c r="C892" s="15"/>
      <c r="D892" s="15"/>
      <c r="E892" s="16"/>
      <c r="F892" s="16"/>
      <c r="G892" s="15"/>
      <c r="H892" s="15"/>
      <c r="I892" s="15"/>
      <c r="J892" s="15"/>
      <c r="K892" s="15"/>
      <c r="L892" s="15"/>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row>
    <row r="893" ht="15.75" customHeight="1">
      <c r="A893" s="15"/>
      <c r="B893" s="15"/>
      <c r="C893" s="15"/>
      <c r="D893" s="15"/>
      <c r="E893" s="16"/>
      <c r="F893" s="16"/>
      <c r="G893" s="15"/>
      <c r="H893" s="15"/>
      <c r="I893" s="15"/>
      <c r="J893" s="15"/>
      <c r="K893" s="15"/>
      <c r="L893" s="15"/>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row>
    <row r="894" ht="15.75" customHeight="1">
      <c r="A894" s="15"/>
      <c r="B894" s="15"/>
      <c r="C894" s="15"/>
      <c r="D894" s="15"/>
      <c r="E894" s="16"/>
      <c r="F894" s="16"/>
      <c r="G894" s="15"/>
      <c r="H894" s="15"/>
      <c r="I894" s="15"/>
      <c r="J894" s="15"/>
      <c r="K894" s="15"/>
      <c r="L894" s="15"/>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row>
    <row r="895" ht="15.75" customHeight="1">
      <c r="A895" s="15"/>
      <c r="B895" s="15"/>
      <c r="C895" s="15"/>
      <c r="D895" s="15"/>
      <c r="E895" s="16"/>
      <c r="F895" s="16"/>
      <c r="G895" s="15"/>
      <c r="H895" s="15"/>
      <c r="I895" s="15"/>
      <c r="J895" s="15"/>
      <c r="K895" s="15"/>
      <c r="L895" s="15"/>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row>
    <row r="896" ht="15.75" customHeight="1">
      <c r="A896" s="15"/>
      <c r="B896" s="15"/>
      <c r="C896" s="15"/>
      <c r="D896" s="15"/>
      <c r="E896" s="16"/>
      <c r="F896" s="16"/>
      <c r="G896" s="15"/>
      <c r="H896" s="15"/>
      <c r="I896" s="15"/>
      <c r="J896" s="15"/>
      <c r="K896" s="15"/>
      <c r="L896" s="15"/>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row>
    <row r="897" ht="15.75" customHeight="1">
      <c r="A897" s="15"/>
      <c r="B897" s="15"/>
      <c r="C897" s="15"/>
      <c r="D897" s="15"/>
      <c r="E897" s="16"/>
      <c r="F897" s="16"/>
      <c r="G897" s="15"/>
      <c r="H897" s="15"/>
      <c r="I897" s="15"/>
      <c r="J897" s="15"/>
      <c r="K897" s="15"/>
      <c r="L897" s="15"/>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row>
    <row r="898" ht="15.75" customHeight="1">
      <c r="A898" s="15"/>
      <c r="B898" s="15"/>
      <c r="C898" s="15"/>
      <c r="D898" s="15"/>
      <c r="E898" s="16"/>
      <c r="F898" s="16"/>
      <c r="G898" s="15"/>
      <c r="H898" s="15"/>
      <c r="I898" s="15"/>
      <c r="J898" s="15"/>
      <c r="K898" s="15"/>
      <c r="L898" s="15"/>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row>
    <row r="899" ht="15.75" customHeight="1">
      <c r="A899" s="15"/>
      <c r="B899" s="15"/>
      <c r="C899" s="15"/>
      <c r="D899" s="15"/>
      <c r="E899" s="16"/>
      <c r="F899" s="16"/>
      <c r="G899" s="15"/>
      <c r="H899" s="15"/>
      <c r="I899" s="15"/>
      <c r="J899" s="15"/>
      <c r="K899" s="15"/>
      <c r="L899" s="15"/>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row>
    <row r="900" ht="15.75" customHeight="1">
      <c r="A900" s="15"/>
      <c r="B900" s="15"/>
      <c r="C900" s="15"/>
      <c r="D900" s="15"/>
      <c r="E900" s="16"/>
      <c r="F900" s="16"/>
      <c r="G900" s="15"/>
      <c r="H900" s="15"/>
      <c r="I900" s="15"/>
      <c r="J900" s="15"/>
      <c r="K900" s="15"/>
      <c r="L900" s="15"/>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row>
    <row r="901" ht="15.75" customHeight="1">
      <c r="A901" s="15"/>
      <c r="B901" s="15"/>
      <c r="C901" s="15"/>
      <c r="D901" s="15"/>
      <c r="E901" s="16"/>
      <c r="F901" s="16"/>
      <c r="G901" s="15"/>
      <c r="H901" s="15"/>
      <c r="I901" s="15"/>
      <c r="J901" s="15"/>
      <c r="K901" s="15"/>
      <c r="L901" s="15"/>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row>
    <row r="902" ht="15.75" customHeight="1">
      <c r="A902" s="15"/>
      <c r="B902" s="15"/>
      <c r="C902" s="15"/>
      <c r="D902" s="15"/>
      <c r="E902" s="16"/>
      <c r="F902" s="16"/>
      <c r="G902" s="15"/>
      <c r="H902" s="15"/>
      <c r="I902" s="15"/>
      <c r="J902" s="15"/>
      <c r="K902" s="15"/>
      <c r="L902" s="15"/>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row>
    <row r="903" ht="15.75" customHeight="1">
      <c r="A903" s="15"/>
      <c r="B903" s="15"/>
      <c r="C903" s="15"/>
      <c r="D903" s="15"/>
      <c r="E903" s="16"/>
      <c r="F903" s="16"/>
      <c r="G903" s="15"/>
      <c r="H903" s="15"/>
      <c r="I903" s="15"/>
      <c r="J903" s="15"/>
      <c r="K903" s="15"/>
      <c r="L903" s="15"/>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row>
    <row r="904" ht="15.75" customHeight="1">
      <c r="A904" s="15"/>
      <c r="B904" s="15"/>
      <c r="C904" s="15"/>
      <c r="D904" s="15"/>
      <c r="E904" s="16"/>
      <c r="F904" s="16"/>
      <c r="G904" s="15"/>
      <c r="H904" s="15"/>
      <c r="I904" s="15"/>
      <c r="J904" s="15"/>
      <c r="K904" s="15"/>
      <c r="L904" s="15"/>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row>
    <row r="905" ht="15.75" customHeight="1">
      <c r="A905" s="15"/>
      <c r="B905" s="15"/>
      <c r="C905" s="15"/>
      <c r="D905" s="15"/>
      <c r="E905" s="16"/>
      <c r="F905" s="16"/>
      <c r="G905" s="15"/>
      <c r="H905" s="15"/>
      <c r="I905" s="15"/>
      <c r="J905" s="15"/>
      <c r="K905" s="15"/>
      <c r="L905" s="15"/>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row>
    <row r="906" ht="15.75" customHeight="1">
      <c r="A906" s="15"/>
      <c r="B906" s="15"/>
      <c r="C906" s="15"/>
      <c r="D906" s="15"/>
      <c r="E906" s="16"/>
      <c r="F906" s="16"/>
      <c r="G906" s="15"/>
      <c r="H906" s="15"/>
      <c r="I906" s="15"/>
      <c r="J906" s="15"/>
      <c r="K906" s="15"/>
      <c r="L906" s="15"/>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row>
    <row r="907" ht="15.75" customHeight="1">
      <c r="A907" s="15"/>
      <c r="B907" s="15"/>
      <c r="C907" s="15"/>
      <c r="D907" s="15"/>
      <c r="E907" s="16"/>
      <c r="F907" s="16"/>
      <c r="G907" s="15"/>
      <c r="H907" s="15"/>
      <c r="I907" s="15"/>
      <c r="J907" s="15"/>
      <c r="K907" s="15"/>
      <c r="L907" s="15"/>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row>
    <row r="908" ht="15.75" customHeight="1">
      <c r="A908" s="15"/>
      <c r="B908" s="15"/>
      <c r="C908" s="15"/>
      <c r="D908" s="15"/>
      <c r="E908" s="16"/>
      <c r="F908" s="16"/>
      <c r="G908" s="15"/>
      <c r="H908" s="15"/>
      <c r="I908" s="15"/>
      <c r="J908" s="15"/>
      <c r="K908" s="15"/>
      <c r="L908" s="15"/>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row>
    <row r="909" ht="15.75" customHeight="1">
      <c r="A909" s="15"/>
      <c r="B909" s="15"/>
      <c r="C909" s="15"/>
      <c r="D909" s="15"/>
      <c r="E909" s="16"/>
      <c r="F909" s="16"/>
      <c r="G909" s="15"/>
      <c r="H909" s="15"/>
      <c r="I909" s="15"/>
      <c r="J909" s="15"/>
      <c r="K909" s="15"/>
      <c r="L909" s="15"/>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row>
    <row r="910" ht="15.75" customHeight="1">
      <c r="A910" s="15"/>
      <c r="B910" s="15"/>
      <c r="C910" s="15"/>
      <c r="D910" s="15"/>
      <c r="E910" s="16"/>
      <c r="F910" s="16"/>
      <c r="G910" s="15"/>
      <c r="H910" s="15"/>
      <c r="I910" s="15"/>
      <c r="J910" s="15"/>
      <c r="K910" s="15"/>
      <c r="L910" s="15"/>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row>
    <row r="911" ht="15.75" customHeight="1">
      <c r="A911" s="15"/>
      <c r="B911" s="15"/>
      <c r="C911" s="15"/>
      <c r="D911" s="15"/>
      <c r="E911" s="16"/>
      <c r="F911" s="16"/>
      <c r="G911" s="15"/>
      <c r="H911" s="15"/>
      <c r="I911" s="15"/>
      <c r="J911" s="15"/>
      <c r="K911" s="15"/>
      <c r="L911" s="15"/>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row>
    <row r="912" ht="15.75" customHeight="1">
      <c r="A912" s="15"/>
      <c r="B912" s="15"/>
      <c r="C912" s="15"/>
      <c r="D912" s="15"/>
      <c r="E912" s="16"/>
      <c r="F912" s="16"/>
      <c r="G912" s="15"/>
      <c r="H912" s="15"/>
      <c r="I912" s="15"/>
      <c r="J912" s="15"/>
      <c r="K912" s="15"/>
      <c r="L912" s="15"/>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row>
    <row r="913" ht="15.75" customHeight="1">
      <c r="A913" s="15"/>
      <c r="B913" s="15"/>
      <c r="C913" s="15"/>
      <c r="D913" s="15"/>
      <c r="E913" s="16"/>
      <c r="F913" s="16"/>
      <c r="G913" s="15"/>
      <c r="H913" s="15"/>
      <c r="I913" s="15"/>
      <c r="J913" s="15"/>
      <c r="K913" s="15"/>
      <c r="L913" s="15"/>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row>
    <row r="914" ht="15.75" customHeight="1">
      <c r="A914" s="15"/>
      <c r="B914" s="15"/>
      <c r="C914" s="15"/>
      <c r="D914" s="15"/>
      <c r="E914" s="16"/>
      <c r="F914" s="16"/>
      <c r="G914" s="15"/>
      <c r="H914" s="15"/>
      <c r="I914" s="15"/>
      <c r="J914" s="15"/>
      <c r="K914" s="15"/>
      <c r="L914" s="15"/>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row>
    <row r="915" ht="15.75" customHeight="1">
      <c r="A915" s="15"/>
      <c r="B915" s="15"/>
      <c r="C915" s="15"/>
      <c r="D915" s="15"/>
      <c r="E915" s="16"/>
      <c r="F915" s="16"/>
      <c r="G915" s="15"/>
      <c r="H915" s="15"/>
      <c r="I915" s="15"/>
      <c r="J915" s="15"/>
      <c r="K915" s="15"/>
      <c r="L915" s="15"/>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row>
    <row r="916" ht="15.75" customHeight="1">
      <c r="A916" s="15"/>
      <c r="B916" s="15"/>
      <c r="C916" s="15"/>
      <c r="D916" s="15"/>
      <c r="E916" s="16"/>
      <c r="F916" s="16"/>
      <c r="G916" s="15"/>
      <c r="H916" s="15"/>
      <c r="I916" s="15"/>
      <c r="J916" s="15"/>
      <c r="K916" s="15"/>
      <c r="L916" s="15"/>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row>
    <row r="917" ht="15.75" customHeight="1">
      <c r="A917" s="15"/>
      <c r="B917" s="15"/>
      <c r="C917" s="15"/>
      <c r="D917" s="15"/>
      <c r="E917" s="16"/>
      <c r="F917" s="16"/>
      <c r="G917" s="15"/>
      <c r="H917" s="15"/>
      <c r="I917" s="15"/>
      <c r="J917" s="15"/>
      <c r="K917" s="15"/>
      <c r="L917" s="15"/>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row>
    <row r="918" ht="15.75" customHeight="1">
      <c r="A918" s="15"/>
      <c r="B918" s="15"/>
      <c r="C918" s="15"/>
      <c r="D918" s="15"/>
      <c r="E918" s="16"/>
      <c r="F918" s="16"/>
      <c r="G918" s="15"/>
      <c r="H918" s="15"/>
      <c r="I918" s="15"/>
      <c r="J918" s="15"/>
      <c r="K918" s="15"/>
      <c r="L918" s="15"/>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row>
    <row r="919" ht="15.75" customHeight="1">
      <c r="A919" s="15"/>
      <c r="B919" s="15"/>
      <c r="C919" s="15"/>
      <c r="D919" s="15"/>
      <c r="E919" s="16"/>
      <c r="F919" s="16"/>
      <c r="G919" s="15"/>
      <c r="H919" s="15"/>
      <c r="I919" s="15"/>
      <c r="J919" s="15"/>
      <c r="K919" s="15"/>
      <c r="L919" s="15"/>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row>
    <row r="920" ht="15.75" customHeight="1">
      <c r="A920" s="15"/>
      <c r="B920" s="15"/>
      <c r="C920" s="15"/>
      <c r="D920" s="15"/>
      <c r="E920" s="16"/>
      <c r="F920" s="16"/>
      <c r="G920" s="15"/>
      <c r="H920" s="15"/>
      <c r="I920" s="15"/>
      <c r="J920" s="15"/>
      <c r="K920" s="15"/>
      <c r="L920" s="15"/>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row>
    <row r="921" ht="15.75" customHeight="1">
      <c r="A921" s="15"/>
      <c r="B921" s="15"/>
      <c r="C921" s="15"/>
      <c r="D921" s="15"/>
      <c r="E921" s="16"/>
      <c r="F921" s="16"/>
      <c r="G921" s="15"/>
      <c r="H921" s="15"/>
      <c r="I921" s="15"/>
      <c r="J921" s="15"/>
      <c r="K921" s="15"/>
      <c r="L921" s="15"/>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row>
    <row r="922" ht="15.75" customHeight="1">
      <c r="A922" s="15"/>
      <c r="B922" s="15"/>
      <c r="C922" s="15"/>
      <c r="D922" s="15"/>
      <c r="E922" s="16"/>
      <c r="F922" s="16"/>
      <c r="G922" s="15"/>
      <c r="H922" s="15"/>
      <c r="I922" s="15"/>
      <c r="J922" s="15"/>
      <c r="K922" s="15"/>
      <c r="L922" s="15"/>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row>
    <row r="923" ht="15.75" customHeight="1">
      <c r="A923" s="15"/>
      <c r="B923" s="15"/>
      <c r="C923" s="15"/>
      <c r="D923" s="15"/>
      <c r="E923" s="16"/>
      <c r="F923" s="16"/>
      <c r="G923" s="15"/>
      <c r="H923" s="15"/>
      <c r="I923" s="15"/>
      <c r="J923" s="15"/>
      <c r="K923" s="15"/>
      <c r="L923" s="15"/>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row>
    <row r="924" ht="15.75" customHeight="1">
      <c r="A924" s="15"/>
      <c r="B924" s="15"/>
      <c r="C924" s="15"/>
      <c r="D924" s="15"/>
      <c r="E924" s="16"/>
      <c r="F924" s="16"/>
      <c r="G924" s="15"/>
      <c r="H924" s="15"/>
      <c r="I924" s="15"/>
      <c r="J924" s="15"/>
      <c r="K924" s="15"/>
      <c r="L924" s="15"/>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row>
    <row r="925" ht="15.75" customHeight="1">
      <c r="A925" s="15"/>
      <c r="B925" s="15"/>
      <c r="C925" s="15"/>
      <c r="D925" s="15"/>
      <c r="E925" s="16"/>
      <c r="F925" s="16"/>
      <c r="G925" s="15"/>
      <c r="H925" s="15"/>
      <c r="I925" s="15"/>
      <c r="J925" s="15"/>
      <c r="K925" s="15"/>
      <c r="L925" s="15"/>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row>
    <row r="926" ht="15.75" customHeight="1">
      <c r="A926" s="15"/>
      <c r="B926" s="15"/>
      <c r="C926" s="15"/>
      <c r="D926" s="15"/>
      <c r="E926" s="16"/>
      <c r="F926" s="16"/>
      <c r="G926" s="15"/>
      <c r="H926" s="15"/>
      <c r="I926" s="15"/>
      <c r="J926" s="15"/>
      <c r="K926" s="15"/>
      <c r="L926" s="15"/>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row>
    <row r="927" ht="15.75" customHeight="1">
      <c r="A927" s="15"/>
      <c r="B927" s="15"/>
      <c r="C927" s="15"/>
      <c r="D927" s="15"/>
      <c r="E927" s="16"/>
      <c r="F927" s="16"/>
      <c r="G927" s="15"/>
      <c r="H927" s="15"/>
      <c r="I927" s="15"/>
      <c r="J927" s="15"/>
      <c r="K927" s="15"/>
      <c r="L927" s="15"/>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row>
    <row r="928" ht="15.75" customHeight="1">
      <c r="A928" s="15"/>
      <c r="B928" s="15"/>
      <c r="C928" s="15"/>
      <c r="D928" s="15"/>
      <c r="E928" s="16"/>
      <c r="F928" s="16"/>
      <c r="G928" s="15"/>
      <c r="H928" s="15"/>
      <c r="I928" s="15"/>
      <c r="J928" s="15"/>
      <c r="K928" s="15"/>
      <c r="L928" s="15"/>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row>
    <row r="929" ht="15.75" customHeight="1">
      <c r="A929" s="15"/>
      <c r="B929" s="15"/>
      <c r="C929" s="15"/>
      <c r="D929" s="15"/>
      <c r="E929" s="16"/>
      <c r="F929" s="16"/>
      <c r="G929" s="15"/>
      <c r="H929" s="15"/>
      <c r="I929" s="15"/>
      <c r="J929" s="15"/>
      <c r="K929" s="15"/>
      <c r="L929" s="15"/>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row>
    <row r="930" ht="15.75" customHeight="1">
      <c r="A930" s="15"/>
      <c r="B930" s="15"/>
      <c r="C930" s="15"/>
      <c r="D930" s="15"/>
      <c r="E930" s="16"/>
      <c r="F930" s="16"/>
      <c r="G930" s="15"/>
      <c r="H930" s="15"/>
      <c r="I930" s="15"/>
      <c r="J930" s="15"/>
      <c r="K930" s="15"/>
      <c r="L930" s="15"/>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row>
    <row r="931" ht="15.75" customHeight="1">
      <c r="A931" s="15"/>
      <c r="B931" s="15"/>
      <c r="C931" s="15"/>
      <c r="D931" s="15"/>
      <c r="E931" s="16"/>
      <c r="F931" s="16"/>
      <c r="G931" s="15"/>
      <c r="H931" s="15"/>
      <c r="I931" s="15"/>
      <c r="J931" s="15"/>
      <c r="K931" s="15"/>
      <c r="L931" s="15"/>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row>
    <row r="932" ht="15.75" customHeight="1">
      <c r="A932" s="15"/>
      <c r="B932" s="15"/>
      <c r="C932" s="15"/>
      <c r="D932" s="15"/>
      <c r="E932" s="16"/>
      <c r="F932" s="16"/>
      <c r="G932" s="15"/>
      <c r="H932" s="15"/>
      <c r="I932" s="15"/>
      <c r="J932" s="15"/>
      <c r="K932" s="15"/>
      <c r="L932" s="15"/>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row>
    <row r="933" ht="15.75" customHeight="1">
      <c r="A933" s="15"/>
      <c r="B933" s="15"/>
      <c r="C933" s="15"/>
      <c r="D933" s="15"/>
      <c r="E933" s="16"/>
      <c r="F933" s="16"/>
      <c r="G933" s="15"/>
      <c r="H933" s="15"/>
      <c r="I933" s="15"/>
      <c r="J933" s="15"/>
      <c r="K933" s="15"/>
      <c r="L933" s="15"/>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row>
    <row r="934" ht="15.75" customHeight="1">
      <c r="A934" s="15"/>
      <c r="B934" s="15"/>
      <c r="C934" s="15"/>
      <c r="D934" s="15"/>
      <c r="E934" s="16"/>
      <c r="F934" s="16"/>
      <c r="G934" s="15"/>
      <c r="H934" s="15"/>
      <c r="I934" s="15"/>
      <c r="J934" s="15"/>
      <c r="K934" s="15"/>
      <c r="L934" s="15"/>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row>
    <row r="935" ht="15.75" customHeight="1">
      <c r="A935" s="15"/>
      <c r="B935" s="15"/>
      <c r="C935" s="15"/>
      <c r="D935" s="15"/>
      <c r="E935" s="16"/>
      <c r="F935" s="16"/>
      <c r="G935" s="15"/>
      <c r="H935" s="15"/>
      <c r="I935" s="15"/>
      <c r="J935" s="15"/>
      <c r="K935" s="15"/>
      <c r="L935" s="15"/>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row>
    <row r="936" ht="15.75" customHeight="1">
      <c r="A936" s="15"/>
      <c r="B936" s="15"/>
      <c r="C936" s="15"/>
      <c r="D936" s="15"/>
      <c r="E936" s="16"/>
      <c r="F936" s="16"/>
      <c r="G936" s="15"/>
      <c r="H936" s="15"/>
      <c r="I936" s="15"/>
      <c r="J936" s="15"/>
      <c r="K936" s="15"/>
      <c r="L936" s="15"/>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row>
    <row r="937" ht="15.75" customHeight="1">
      <c r="A937" s="15"/>
      <c r="B937" s="15"/>
      <c r="C937" s="15"/>
      <c r="D937" s="15"/>
      <c r="E937" s="16"/>
      <c r="F937" s="16"/>
      <c r="G937" s="15"/>
      <c r="H937" s="15"/>
      <c r="I937" s="15"/>
      <c r="J937" s="15"/>
      <c r="K937" s="15"/>
      <c r="L937" s="15"/>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row>
    <row r="938" ht="15.75" customHeight="1">
      <c r="A938" s="15"/>
      <c r="B938" s="15"/>
      <c r="C938" s="15"/>
      <c r="D938" s="15"/>
      <c r="E938" s="16"/>
      <c r="F938" s="16"/>
      <c r="G938" s="15"/>
      <c r="H938" s="15"/>
      <c r="I938" s="15"/>
      <c r="J938" s="15"/>
      <c r="K938" s="15"/>
      <c r="L938" s="15"/>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row>
    <row r="939" ht="15.75" customHeight="1">
      <c r="A939" s="15"/>
      <c r="B939" s="15"/>
      <c r="C939" s="15"/>
      <c r="D939" s="15"/>
      <c r="E939" s="16"/>
      <c r="F939" s="16"/>
      <c r="G939" s="15"/>
      <c r="H939" s="15"/>
      <c r="I939" s="15"/>
      <c r="J939" s="15"/>
      <c r="K939" s="15"/>
      <c r="L939" s="15"/>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row>
    <row r="940" ht="15.75" customHeight="1">
      <c r="A940" s="15"/>
      <c r="B940" s="15"/>
      <c r="C940" s="15"/>
      <c r="D940" s="15"/>
      <c r="E940" s="16"/>
      <c r="F940" s="16"/>
      <c r="G940" s="15"/>
      <c r="H940" s="15"/>
      <c r="I940" s="15"/>
      <c r="J940" s="15"/>
      <c r="K940" s="15"/>
      <c r="L940" s="15"/>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row>
    <row r="941" ht="15.75" customHeight="1">
      <c r="A941" s="15"/>
      <c r="B941" s="15"/>
      <c r="C941" s="15"/>
      <c r="D941" s="15"/>
      <c r="E941" s="16"/>
      <c r="F941" s="16"/>
      <c r="G941" s="15"/>
      <c r="H941" s="15"/>
      <c r="I941" s="15"/>
      <c r="J941" s="15"/>
      <c r="K941" s="15"/>
      <c r="L941" s="15"/>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row>
    <row r="942" ht="15.75" customHeight="1">
      <c r="A942" s="15"/>
      <c r="B942" s="15"/>
      <c r="C942" s="15"/>
      <c r="D942" s="15"/>
      <c r="E942" s="16"/>
      <c r="F942" s="16"/>
      <c r="G942" s="15"/>
      <c r="H942" s="15"/>
      <c r="I942" s="15"/>
      <c r="J942" s="15"/>
      <c r="K942" s="15"/>
      <c r="L942" s="15"/>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row>
    <row r="943" ht="15.75" customHeight="1">
      <c r="A943" s="15"/>
      <c r="B943" s="15"/>
      <c r="C943" s="15"/>
      <c r="D943" s="15"/>
      <c r="E943" s="16"/>
      <c r="F943" s="16"/>
      <c r="G943" s="15"/>
      <c r="H943" s="15"/>
      <c r="I943" s="15"/>
      <c r="J943" s="15"/>
      <c r="K943" s="15"/>
      <c r="L943" s="15"/>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row>
    <row r="944" ht="15.75" customHeight="1">
      <c r="A944" s="15"/>
      <c r="B944" s="15"/>
      <c r="C944" s="15"/>
      <c r="D944" s="15"/>
      <c r="E944" s="16"/>
      <c r="F944" s="16"/>
      <c r="G944" s="15"/>
      <c r="H944" s="15"/>
      <c r="I944" s="15"/>
      <c r="J944" s="15"/>
      <c r="K944" s="15"/>
      <c r="L944" s="15"/>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row>
    <row r="945" ht="15.75" customHeight="1">
      <c r="A945" s="15"/>
      <c r="B945" s="15"/>
      <c r="C945" s="15"/>
      <c r="D945" s="15"/>
      <c r="E945" s="16"/>
      <c r="F945" s="16"/>
      <c r="G945" s="15"/>
      <c r="H945" s="15"/>
      <c r="I945" s="15"/>
      <c r="J945" s="15"/>
      <c r="K945" s="15"/>
      <c r="L945" s="15"/>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row>
    <row r="946" ht="15.75" customHeight="1">
      <c r="A946" s="15"/>
      <c r="B946" s="15"/>
      <c r="C946" s="15"/>
      <c r="D946" s="15"/>
      <c r="E946" s="16"/>
      <c r="F946" s="16"/>
      <c r="G946" s="15"/>
      <c r="H946" s="15"/>
      <c r="I946" s="15"/>
      <c r="J946" s="15"/>
      <c r="K946" s="15"/>
      <c r="L946" s="15"/>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row>
    <row r="947" ht="15.75" customHeight="1">
      <c r="A947" s="15"/>
      <c r="B947" s="15"/>
      <c r="C947" s="15"/>
      <c r="D947" s="15"/>
      <c r="E947" s="16"/>
      <c r="F947" s="16"/>
      <c r="G947" s="15"/>
      <c r="H947" s="15"/>
      <c r="I947" s="15"/>
      <c r="J947" s="15"/>
      <c r="K947" s="15"/>
      <c r="L947" s="15"/>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row>
    <row r="948" ht="15.75" customHeight="1">
      <c r="A948" s="15"/>
      <c r="B948" s="15"/>
      <c r="C948" s="15"/>
      <c r="D948" s="15"/>
      <c r="E948" s="16"/>
      <c r="F948" s="16"/>
      <c r="G948" s="15"/>
      <c r="H948" s="15"/>
      <c r="I948" s="15"/>
      <c r="J948" s="15"/>
      <c r="K948" s="15"/>
      <c r="L948" s="15"/>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row>
    <row r="949" ht="15.75" customHeight="1">
      <c r="A949" s="15"/>
      <c r="B949" s="15"/>
      <c r="C949" s="15"/>
      <c r="D949" s="15"/>
      <c r="E949" s="16"/>
      <c r="F949" s="16"/>
      <c r="G949" s="15"/>
      <c r="H949" s="15"/>
      <c r="I949" s="15"/>
      <c r="J949" s="15"/>
      <c r="K949" s="15"/>
      <c r="L949" s="15"/>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row>
    <row r="950" ht="15.75" customHeight="1">
      <c r="A950" s="15"/>
      <c r="B950" s="15"/>
      <c r="C950" s="15"/>
      <c r="D950" s="15"/>
      <c r="E950" s="16"/>
      <c r="F950" s="16"/>
      <c r="G950" s="15"/>
      <c r="H950" s="15"/>
      <c r="I950" s="15"/>
      <c r="J950" s="15"/>
      <c r="K950" s="15"/>
      <c r="L950" s="15"/>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row>
    <row r="951" ht="15.75" customHeight="1">
      <c r="A951" s="15"/>
      <c r="B951" s="15"/>
      <c r="C951" s="15"/>
      <c r="D951" s="15"/>
      <c r="E951" s="16"/>
      <c r="F951" s="16"/>
      <c r="G951" s="15"/>
      <c r="H951" s="15"/>
      <c r="I951" s="15"/>
      <c r="J951" s="15"/>
      <c r="K951" s="15"/>
      <c r="L951" s="15"/>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row>
    <row r="952" ht="15.75" customHeight="1">
      <c r="A952" s="15"/>
      <c r="B952" s="15"/>
      <c r="C952" s="15"/>
      <c r="D952" s="15"/>
      <c r="E952" s="16"/>
      <c r="F952" s="16"/>
      <c r="G952" s="15"/>
      <c r="H952" s="15"/>
      <c r="I952" s="15"/>
      <c r="J952" s="15"/>
      <c r="K952" s="15"/>
      <c r="L952" s="15"/>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row>
    <row r="953" ht="15.75" customHeight="1">
      <c r="A953" s="15"/>
      <c r="B953" s="15"/>
      <c r="C953" s="15"/>
      <c r="D953" s="15"/>
      <c r="E953" s="16"/>
      <c r="F953" s="16"/>
      <c r="G953" s="15"/>
      <c r="H953" s="15"/>
      <c r="I953" s="15"/>
      <c r="J953" s="15"/>
      <c r="K953" s="15"/>
      <c r="L953" s="15"/>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row>
    <row r="954" ht="15.75" customHeight="1">
      <c r="A954" s="15"/>
      <c r="B954" s="15"/>
      <c r="C954" s="15"/>
      <c r="D954" s="15"/>
      <c r="E954" s="16"/>
      <c r="F954" s="16"/>
      <c r="G954" s="15"/>
      <c r="H954" s="15"/>
      <c r="I954" s="15"/>
      <c r="J954" s="15"/>
      <c r="K954" s="15"/>
      <c r="L954" s="15"/>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row>
    <row r="955" ht="15.75" customHeight="1">
      <c r="A955" s="15"/>
      <c r="B955" s="15"/>
      <c r="C955" s="15"/>
      <c r="D955" s="15"/>
      <c r="E955" s="16"/>
      <c r="F955" s="16"/>
      <c r="G955" s="15"/>
      <c r="H955" s="15"/>
      <c r="I955" s="15"/>
      <c r="J955" s="15"/>
      <c r="K955" s="15"/>
      <c r="L955" s="15"/>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row>
    <row r="956" ht="15.75" customHeight="1">
      <c r="A956" s="15"/>
      <c r="B956" s="15"/>
      <c r="C956" s="15"/>
      <c r="D956" s="15"/>
      <c r="E956" s="16"/>
      <c r="F956" s="16"/>
      <c r="G956" s="15"/>
      <c r="H956" s="15"/>
      <c r="I956" s="15"/>
      <c r="J956" s="15"/>
      <c r="K956" s="15"/>
      <c r="L956" s="15"/>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row>
    <row r="957" ht="15.75" customHeight="1">
      <c r="A957" s="15"/>
      <c r="B957" s="15"/>
      <c r="C957" s="15"/>
      <c r="D957" s="15"/>
      <c r="E957" s="16"/>
      <c r="F957" s="16"/>
      <c r="G957" s="15"/>
      <c r="H957" s="15"/>
      <c r="I957" s="15"/>
      <c r="J957" s="15"/>
      <c r="K957" s="15"/>
      <c r="L957" s="15"/>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row>
    <row r="958" ht="15.75" customHeight="1">
      <c r="A958" s="15"/>
      <c r="B958" s="15"/>
      <c r="C958" s="15"/>
      <c r="D958" s="15"/>
      <c r="E958" s="16"/>
      <c r="F958" s="16"/>
      <c r="G958" s="15"/>
      <c r="H958" s="15"/>
      <c r="I958" s="15"/>
      <c r="J958" s="15"/>
      <c r="K958" s="15"/>
      <c r="L958" s="15"/>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row>
    <row r="959" ht="15.75" customHeight="1">
      <c r="A959" s="15"/>
      <c r="B959" s="15"/>
      <c r="C959" s="15"/>
      <c r="D959" s="15"/>
      <c r="E959" s="16"/>
      <c r="F959" s="16"/>
      <c r="G959" s="15"/>
      <c r="H959" s="15"/>
      <c r="I959" s="15"/>
      <c r="J959" s="15"/>
      <c r="K959" s="15"/>
      <c r="L959" s="15"/>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row>
    <row r="960" ht="15.75" customHeight="1">
      <c r="A960" s="15"/>
      <c r="B960" s="15"/>
      <c r="C960" s="15"/>
      <c r="D960" s="15"/>
      <c r="E960" s="16"/>
      <c r="F960" s="16"/>
      <c r="G960" s="15"/>
      <c r="H960" s="15"/>
      <c r="I960" s="15"/>
      <c r="J960" s="15"/>
      <c r="K960" s="15"/>
      <c r="L960" s="15"/>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row>
    <row r="961" ht="15.75" customHeight="1">
      <c r="A961" s="15"/>
      <c r="B961" s="15"/>
      <c r="C961" s="15"/>
      <c r="D961" s="15"/>
      <c r="E961" s="16"/>
      <c r="F961" s="16"/>
      <c r="G961" s="15"/>
      <c r="H961" s="15"/>
      <c r="I961" s="15"/>
      <c r="J961" s="15"/>
      <c r="K961" s="15"/>
      <c r="L961" s="15"/>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row>
    <row r="962" ht="15.75" customHeight="1">
      <c r="A962" s="15"/>
      <c r="B962" s="15"/>
      <c r="C962" s="15"/>
      <c r="D962" s="15"/>
      <c r="E962" s="16"/>
      <c r="F962" s="16"/>
      <c r="G962" s="15"/>
      <c r="H962" s="15"/>
      <c r="I962" s="15"/>
      <c r="J962" s="15"/>
      <c r="K962" s="15"/>
      <c r="L962" s="15"/>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row>
    <row r="963" ht="15.75" customHeight="1">
      <c r="A963" s="15"/>
      <c r="B963" s="15"/>
      <c r="C963" s="15"/>
      <c r="D963" s="15"/>
      <c r="E963" s="16"/>
      <c r="F963" s="16"/>
      <c r="G963" s="15"/>
      <c r="H963" s="15"/>
      <c r="I963" s="15"/>
      <c r="J963" s="15"/>
      <c r="K963" s="15"/>
      <c r="L963" s="15"/>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row>
    <row r="964" ht="15.75" customHeight="1">
      <c r="A964" s="15"/>
      <c r="B964" s="15"/>
      <c r="C964" s="15"/>
      <c r="D964" s="15"/>
      <c r="E964" s="16"/>
      <c r="F964" s="16"/>
      <c r="G964" s="15"/>
      <c r="H964" s="15"/>
      <c r="I964" s="15"/>
      <c r="J964" s="15"/>
      <c r="K964" s="15"/>
      <c r="L964" s="15"/>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row>
    <row r="965" ht="15.75" customHeight="1">
      <c r="A965" s="15"/>
      <c r="B965" s="15"/>
      <c r="C965" s="15"/>
      <c r="D965" s="15"/>
      <c r="E965" s="16"/>
      <c r="F965" s="16"/>
      <c r="G965" s="15"/>
      <c r="H965" s="15"/>
      <c r="I965" s="15"/>
      <c r="J965" s="15"/>
      <c r="K965" s="15"/>
      <c r="L965" s="15"/>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row>
    <row r="966" ht="15.75" customHeight="1">
      <c r="A966" s="15"/>
      <c r="B966" s="15"/>
      <c r="C966" s="15"/>
      <c r="D966" s="15"/>
      <c r="E966" s="16"/>
      <c r="F966" s="16"/>
      <c r="G966" s="15"/>
      <c r="H966" s="15"/>
      <c r="I966" s="15"/>
      <c r="J966" s="15"/>
      <c r="K966" s="15"/>
      <c r="L966" s="15"/>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row>
    <row r="967" ht="15.75" customHeight="1">
      <c r="A967" s="15"/>
      <c r="B967" s="15"/>
      <c r="C967" s="15"/>
      <c r="D967" s="15"/>
      <c r="E967" s="16"/>
      <c r="F967" s="16"/>
      <c r="G967" s="15"/>
      <c r="H967" s="15"/>
      <c r="I967" s="15"/>
      <c r="J967" s="15"/>
      <c r="K967" s="15"/>
      <c r="L967" s="15"/>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row>
    <row r="968" ht="15.75" customHeight="1">
      <c r="A968" s="15"/>
      <c r="B968" s="15"/>
      <c r="C968" s="15"/>
      <c r="D968" s="15"/>
      <c r="E968" s="16"/>
      <c r="F968" s="16"/>
      <c r="G968" s="15"/>
      <c r="H968" s="15"/>
      <c r="I968" s="15"/>
      <c r="J968" s="15"/>
      <c r="K968" s="15"/>
      <c r="L968" s="15"/>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row>
    <row r="969" ht="15.75" customHeight="1">
      <c r="A969" s="15"/>
      <c r="B969" s="15"/>
      <c r="C969" s="15"/>
      <c r="D969" s="15"/>
      <c r="E969" s="16"/>
      <c r="F969" s="16"/>
      <c r="G969" s="15"/>
      <c r="H969" s="15"/>
      <c r="I969" s="15"/>
      <c r="J969" s="15"/>
      <c r="K969" s="15"/>
      <c r="L969" s="15"/>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row>
    <row r="970" ht="15.75" customHeight="1">
      <c r="A970" s="15"/>
      <c r="B970" s="15"/>
      <c r="C970" s="15"/>
      <c r="D970" s="15"/>
      <c r="E970" s="16"/>
      <c r="F970" s="16"/>
      <c r="G970" s="15"/>
      <c r="H970" s="15"/>
      <c r="I970" s="15"/>
      <c r="J970" s="15"/>
      <c r="K970" s="15"/>
      <c r="L970" s="15"/>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row>
    <row r="971" ht="15.75" customHeight="1">
      <c r="A971" s="15"/>
      <c r="B971" s="15"/>
      <c r="C971" s="15"/>
      <c r="D971" s="15"/>
      <c r="E971" s="16"/>
      <c r="F971" s="16"/>
      <c r="G971" s="15"/>
      <c r="H971" s="15"/>
      <c r="I971" s="15"/>
      <c r="J971" s="15"/>
      <c r="K971" s="15"/>
      <c r="L971" s="15"/>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row>
    <row r="972" ht="15.75" customHeight="1">
      <c r="A972" s="15"/>
      <c r="B972" s="15"/>
      <c r="C972" s="15"/>
      <c r="D972" s="15"/>
      <c r="E972" s="16"/>
      <c r="F972" s="16"/>
      <c r="G972" s="15"/>
      <c r="H972" s="15"/>
      <c r="I972" s="15"/>
      <c r="J972" s="15"/>
      <c r="K972" s="15"/>
      <c r="L972" s="15"/>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row>
    <row r="973" ht="15.75" customHeight="1">
      <c r="A973" s="15"/>
      <c r="B973" s="15"/>
      <c r="C973" s="15"/>
      <c r="D973" s="15"/>
      <c r="E973" s="16"/>
      <c r="F973" s="16"/>
      <c r="G973" s="15"/>
      <c r="H973" s="15"/>
      <c r="I973" s="15"/>
      <c r="J973" s="15"/>
      <c r="K973" s="15"/>
      <c r="L973" s="15"/>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row>
    <row r="974" ht="15.75" customHeight="1">
      <c r="A974" s="15"/>
      <c r="B974" s="15"/>
      <c r="C974" s="15"/>
      <c r="D974" s="15"/>
      <c r="E974" s="16"/>
      <c r="F974" s="16"/>
      <c r="G974" s="15"/>
      <c r="H974" s="15"/>
      <c r="I974" s="15"/>
      <c r="J974" s="15"/>
      <c r="K974" s="15"/>
      <c r="L974" s="15"/>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row>
    <row r="975" ht="15.75" customHeight="1">
      <c r="A975" s="15"/>
      <c r="B975" s="15"/>
      <c r="C975" s="15"/>
      <c r="D975" s="15"/>
      <c r="E975" s="16"/>
      <c r="F975" s="16"/>
      <c r="G975" s="15"/>
      <c r="H975" s="15"/>
      <c r="I975" s="15"/>
      <c r="J975" s="15"/>
      <c r="K975" s="15"/>
      <c r="L975" s="15"/>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row>
    <row r="976" ht="15.75" customHeight="1">
      <c r="A976" s="15"/>
      <c r="B976" s="15"/>
      <c r="C976" s="15"/>
      <c r="D976" s="15"/>
      <c r="E976" s="16"/>
      <c r="F976" s="16"/>
      <c r="G976" s="15"/>
      <c r="H976" s="15"/>
      <c r="I976" s="15"/>
      <c r="J976" s="15"/>
      <c r="K976" s="15"/>
      <c r="L976" s="15"/>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row>
    <row r="977" ht="15.75" customHeight="1">
      <c r="A977" s="15"/>
      <c r="B977" s="15"/>
      <c r="C977" s="15"/>
      <c r="D977" s="15"/>
      <c r="E977" s="16"/>
      <c r="F977" s="16"/>
      <c r="G977" s="15"/>
      <c r="H977" s="15"/>
      <c r="I977" s="15"/>
      <c r="J977" s="15"/>
      <c r="K977" s="15"/>
      <c r="L977" s="15"/>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row>
    <row r="978" ht="15.75" customHeight="1">
      <c r="A978" s="15"/>
      <c r="B978" s="15"/>
      <c r="C978" s="15"/>
      <c r="D978" s="15"/>
      <c r="E978" s="16"/>
      <c r="F978" s="16"/>
      <c r="G978" s="15"/>
      <c r="H978" s="15"/>
      <c r="I978" s="15"/>
      <c r="J978" s="15"/>
      <c r="K978" s="15"/>
      <c r="L978" s="15"/>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row>
    <row r="979" ht="15.75" customHeight="1">
      <c r="A979" s="15"/>
      <c r="B979" s="15"/>
      <c r="C979" s="15"/>
      <c r="D979" s="15"/>
      <c r="E979" s="16"/>
      <c r="F979" s="16"/>
      <c r="G979" s="15"/>
      <c r="H979" s="15"/>
      <c r="I979" s="15"/>
      <c r="J979" s="15"/>
      <c r="K979" s="15"/>
      <c r="L979" s="15"/>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row>
    <row r="980" ht="15.75" customHeight="1">
      <c r="A980" s="15"/>
      <c r="B980" s="15"/>
      <c r="C980" s="15"/>
      <c r="D980" s="15"/>
      <c r="E980" s="16"/>
      <c r="F980" s="16"/>
      <c r="G980" s="15"/>
      <c r="H980" s="15"/>
      <c r="I980" s="15"/>
      <c r="J980" s="15"/>
      <c r="K980" s="15"/>
      <c r="L980" s="15"/>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row>
    <row r="981" ht="15.75" customHeight="1">
      <c r="A981" s="15"/>
      <c r="B981" s="15"/>
      <c r="C981" s="15"/>
      <c r="D981" s="15"/>
      <c r="E981" s="16"/>
      <c r="F981" s="16"/>
      <c r="G981" s="15"/>
      <c r="H981" s="15"/>
      <c r="I981" s="15"/>
      <c r="J981" s="15"/>
      <c r="K981" s="15"/>
      <c r="L981" s="15"/>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row>
    <row r="982" ht="15.75" customHeight="1">
      <c r="A982" s="15"/>
      <c r="B982" s="15"/>
      <c r="C982" s="15"/>
      <c r="D982" s="15"/>
      <c r="E982" s="16"/>
      <c r="F982" s="16"/>
      <c r="G982" s="15"/>
      <c r="H982" s="15"/>
      <c r="I982" s="15"/>
      <c r="J982" s="15"/>
      <c r="K982" s="15"/>
      <c r="L982" s="15"/>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row>
    <row r="983" ht="15.75" customHeight="1">
      <c r="A983" s="15"/>
      <c r="B983" s="15"/>
      <c r="C983" s="15"/>
      <c r="D983" s="15"/>
      <c r="E983" s="16"/>
      <c r="F983" s="16"/>
      <c r="G983" s="15"/>
      <c r="H983" s="15"/>
      <c r="I983" s="15"/>
      <c r="J983" s="15"/>
      <c r="K983" s="15"/>
      <c r="L983" s="15"/>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row>
    <row r="984" ht="15.75" customHeight="1">
      <c r="A984" s="15"/>
      <c r="B984" s="15"/>
      <c r="C984" s="15"/>
      <c r="D984" s="15"/>
      <c r="E984" s="16"/>
      <c r="F984" s="16"/>
      <c r="G984" s="15"/>
      <c r="H984" s="15"/>
      <c r="I984" s="15"/>
      <c r="J984" s="15"/>
      <c r="K984" s="15"/>
      <c r="L984" s="15"/>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row>
    <row r="985" ht="15.75" customHeight="1">
      <c r="A985" s="15"/>
      <c r="B985" s="15"/>
      <c r="C985" s="15"/>
      <c r="D985" s="15"/>
      <c r="E985" s="16"/>
      <c r="F985" s="16"/>
      <c r="G985" s="15"/>
      <c r="H985" s="15"/>
      <c r="I985" s="15"/>
      <c r="J985" s="15"/>
      <c r="K985" s="15"/>
      <c r="L985" s="15"/>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row>
    <row r="986" ht="15.75" customHeight="1">
      <c r="A986" s="15"/>
      <c r="B986" s="15"/>
      <c r="C986" s="15"/>
      <c r="D986" s="15"/>
      <c r="E986" s="16"/>
      <c r="F986" s="16"/>
      <c r="G986" s="15"/>
      <c r="H986" s="15"/>
      <c r="I986" s="15"/>
      <c r="J986" s="15"/>
      <c r="K986" s="15"/>
      <c r="L986" s="15"/>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row>
    <row r="987" ht="15.75" customHeight="1">
      <c r="A987" s="15"/>
      <c r="B987" s="15"/>
      <c r="C987" s="15"/>
      <c r="D987" s="15"/>
      <c r="E987" s="16"/>
      <c r="F987" s="16"/>
      <c r="G987" s="15"/>
      <c r="H987" s="15"/>
      <c r="I987" s="15"/>
      <c r="J987" s="15"/>
      <c r="K987" s="15"/>
      <c r="L987" s="15"/>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row>
    <row r="988" ht="15.75" customHeight="1">
      <c r="A988" s="15"/>
      <c r="B988" s="15"/>
      <c r="C988" s="15"/>
      <c r="D988" s="15"/>
      <c r="E988" s="16"/>
      <c r="F988" s="16"/>
      <c r="G988" s="15"/>
      <c r="H988" s="15"/>
      <c r="I988" s="15"/>
      <c r="J988" s="15"/>
      <c r="K988" s="15"/>
      <c r="L988" s="15"/>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row>
    <row r="989" ht="15.75" customHeight="1">
      <c r="A989" s="15"/>
      <c r="B989" s="15"/>
      <c r="C989" s="15"/>
      <c r="D989" s="15"/>
      <c r="E989" s="16"/>
      <c r="F989" s="16"/>
      <c r="G989" s="15"/>
      <c r="H989" s="15"/>
      <c r="I989" s="15"/>
      <c r="J989" s="15"/>
      <c r="K989" s="15"/>
      <c r="L989" s="15"/>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row>
    <row r="990" ht="15.75" customHeight="1">
      <c r="A990" s="15"/>
      <c r="B990" s="15"/>
      <c r="C990" s="15"/>
      <c r="D990" s="15"/>
      <c r="E990" s="16"/>
      <c r="F990" s="16"/>
      <c r="G990" s="15"/>
      <c r="H990" s="15"/>
      <c r="I990" s="15"/>
      <c r="J990" s="15"/>
      <c r="K990" s="15"/>
      <c r="L990" s="15"/>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row>
    <row r="991" ht="15.75" customHeight="1">
      <c r="A991" s="15"/>
      <c r="B991" s="15"/>
      <c r="C991" s="15"/>
      <c r="D991" s="15"/>
      <c r="E991" s="16"/>
      <c r="F991" s="16"/>
      <c r="G991" s="15"/>
      <c r="H991" s="15"/>
      <c r="I991" s="15"/>
      <c r="J991" s="15"/>
      <c r="K991" s="15"/>
      <c r="L991" s="15"/>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row>
    <row r="992" ht="15.75" customHeight="1">
      <c r="A992" s="15"/>
      <c r="B992" s="15"/>
      <c r="C992" s="15"/>
      <c r="D992" s="15"/>
      <c r="E992" s="16"/>
      <c r="F992" s="16"/>
      <c r="G992" s="15"/>
      <c r="H992" s="15"/>
      <c r="I992" s="15"/>
      <c r="J992" s="15"/>
      <c r="K992" s="15"/>
      <c r="L992" s="15"/>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row>
    <row r="993" ht="15.75" customHeight="1">
      <c r="A993" s="15"/>
      <c r="B993" s="15"/>
      <c r="C993" s="15"/>
      <c r="D993" s="15"/>
      <c r="E993" s="16"/>
      <c r="F993" s="16"/>
      <c r="G993" s="15"/>
      <c r="H993" s="15"/>
      <c r="I993" s="15"/>
      <c r="J993" s="15"/>
      <c r="K993" s="15"/>
      <c r="L993" s="15"/>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row>
    <row r="994" ht="15.75" customHeight="1">
      <c r="A994" s="15"/>
      <c r="B994" s="15"/>
      <c r="C994" s="15"/>
      <c r="D994" s="15"/>
      <c r="E994" s="16"/>
      <c r="F994" s="16"/>
      <c r="G994" s="15"/>
      <c r="H994" s="15"/>
      <c r="I994" s="15"/>
      <c r="J994" s="15"/>
      <c r="K994" s="15"/>
      <c r="L994" s="15"/>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row>
    <row r="995" ht="15.75" customHeight="1">
      <c r="A995" s="15"/>
      <c r="B995" s="15"/>
      <c r="C995" s="15"/>
      <c r="D995" s="15"/>
      <c r="E995" s="16"/>
      <c r="F995" s="16"/>
      <c r="G995" s="15"/>
      <c r="H995" s="15"/>
      <c r="I995" s="15"/>
      <c r="J995" s="15"/>
      <c r="K995" s="15"/>
      <c r="L995" s="15"/>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row>
    <row r="996" ht="15.75" customHeight="1">
      <c r="A996" s="15"/>
      <c r="B996" s="15"/>
      <c r="C996" s="15"/>
      <c r="D996" s="15"/>
      <c r="E996" s="16"/>
      <c r="F996" s="16"/>
      <c r="G996" s="15"/>
      <c r="H996" s="15"/>
      <c r="I996" s="15"/>
      <c r="J996" s="15"/>
      <c r="K996" s="15"/>
      <c r="L996" s="15"/>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row>
    <row r="997" ht="15.75" customHeight="1">
      <c r="A997" s="15"/>
      <c r="B997" s="15"/>
      <c r="C997" s="15"/>
      <c r="D997" s="15"/>
      <c r="E997" s="16"/>
      <c r="F997" s="16"/>
      <c r="G997" s="15"/>
      <c r="H997" s="15"/>
      <c r="I997" s="15"/>
      <c r="J997" s="15"/>
      <c r="K997" s="15"/>
      <c r="L997" s="15"/>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row>
    <row r="998" ht="15.75" customHeight="1">
      <c r="A998" s="15"/>
      <c r="B998" s="15"/>
      <c r="C998" s="15"/>
      <c r="D998" s="15"/>
      <c r="E998" s="16"/>
      <c r="F998" s="16"/>
      <c r="G998" s="15"/>
      <c r="H998" s="15"/>
      <c r="I998" s="15"/>
      <c r="J998" s="15"/>
      <c r="K998" s="15"/>
      <c r="L998" s="15"/>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row>
    <row r="999" ht="15.75" customHeight="1">
      <c r="A999" s="15"/>
      <c r="B999" s="15"/>
      <c r="C999" s="15"/>
      <c r="D999" s="15"/>
      <c r="E999" s="16"/>
      <c r="F999" s="16"/>
      <c r="G999" s="15"/>
      <c r="H999" s="15"/>
      <c r="I999" s="15"/>
      <c r="J999" s="15"/>
      <c r="K999" s="15"/>
      <c r="L999" s="15"/>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row>
    <row r="1000" ht="15.75" customHeight="1">
      <c r="A1000" s="15"/>
      <c r="B1000" s="15"/>
      <c r="C1000" s="15"/>
      <c r="D1000" s="15"/>
      <c r="E1000" s="16"/>
      <c r="F1000" s="16"/>
      <c r="G1000" s="15"/>
      <c r="H1000" s="15"/>
      <c r="I1000" s="15"/>
      <c r="J1000" s="15"/>
      <c r="K1000" s="15"/>
      <c r="L1000" s="15"/>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row>
  </sheetData>
  <mergeCells count="76">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Q16:AW16"/>
    <mergeCell ref="BC16:BE16"/>
    <mergeCell ref="A16:L16"/>
    <mergeCell ref="G26:I26"/>
    <mergeCell ref="M16:S16"/>
    <mergeCell ref="U16:V16"/>
    <mergeCell ref="W16:AC16"/>
    <mergeCell ref="AE16:AF16"/>
    <mergeCell ref="AG16:AM16"/>
    <mergeCell ref="AO16:AP16"/>
    <mergeCell ref="A24:BQ24"/>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I15 BN15:BQ15">
    <cfRule type="cellIs" dxfId="0" priority="1" operator="between">
      <formula>0.7</formula>
      <formula>1</formula>
    </cfRule>
  </conditionalFormatting>
  <conditionalFormatting sqref="BF15:BI15 BN15:BQ15">
    <cfRule type="cellIs" dxfId="1" priority="2" operator="between">
      <formula>0.51</formula>
      <formula>0.69</formula>
    </cfRule>
  </conditionalFormatting>
  <conditionalFormatting sqref="BF15:BI15 BN15:BQ15">
    <cfRule type="cellIs" dxfId="2" priority="3" operator="between">
      <formula>0</formula>
      <formula>0.5</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0"/>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53.57"/>
    <col customWidth="1" min="13" max="20" width="15.86"/>
    <col customWidth="1" min="21" max="21" width="45.29"/>
    <col customWidth="1" min="22" max="22" width="56.57"/>
    <col customWidth="1" min="23" max="30" width="15.86"/>
    <col customWidth="1" min="31" max="31" width="45.0"/>
    <col customWidth="1" min="32" max="32" width="45.71"/>
    <col customWidth="1" min="33" max="36" width="15.86"/>
    <col customWidth="1" min="37" max="37" width="20.0"/>
    <col customWidth="1" min="38" max="38" width="15.86"/>
    <col customWidth="1" min="39" max="39" width="26.29"/>
    <col customWidth="1" min="40" max="40" width="15.86"/>
    <col customWidth="1" min="41" max="41" width="37.71"/>
    <col customWidth="1" min="42" max="42" width="40.14"/>
    <col customWidth="1" min="43" max="43" width="23.71"/>
    <col customWidth="1" min="44" max="48" width="15.86"/>
    <col customWidth="1" min="49" max="49" width="21.57"/>
    <col customWidth="1" min="50" max="50" width="15.86"/>
    <col customWidth="1" min="51" max="51" width="36.71"/>
    <col customWidth="1" min="52" max="52" width="42.29"/>
    <col customWidth="1" min="53" max="53" width="24.57"/>
    <col customWidth="1" min="54" max="57" width="17.71"/>
    <col customWidth="1" min="58" max="61" width="12.29"/>
    <col customWidth="1" min="62" max="62" width="22.43"/>
    <col customWidth="1" min="63" max="63" width="23.43"/>
    <col customWidth="1" min="64" max="64" width="16.29"/>
    <col customWidth="1" min="65" max="65" width="17.71"/>
    <col customWidth="1" min="66" max="66" width="19.57"/>
    <col customWidth="1" min="67" max="67" width="19.0"/>
    <col customWidth="1" min="68"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166</v>
      </c>
      <c r="BJ1" s="6"/>
      <c r="BK1" s="6"/>
      <c r="BL1" s="6"/>
      <c r="BM1" s="6"/>
      <c r="BN1" s="6"/>
      <c r="BO1" s="6"/>
      <c r="BP1" s="6"/>
      <c r="BQ1" s="7"/>
    </row>
    <row r="2" ht="20.25" customHeight="1">
      <c r="A2" s="8"/>
      <c r="B2" s="9"/>
      <c r="BH2" s="10"/>
      <c r="BI2" s="5" t="s">
        <v>167</v>
      </c>
      <c r="BJ2" s="6"/>
      <c r="BK2" s="6"/>
      <c r="BL2" s="6"/>
      <c r="BM2" s="6"/>
      <c r="BN2" s="6"/>
      <c r="BO2" s="6"/>
      <c r="BP2" s="6"/>
      <c r="BQ2" s="7"/>
    </row>
    <row r="3" ht="20.25" customHeight="1">
      <c r="A3" s="8"/>
      <c r="B3" s="9"/>
      <c r="BH3" s="10"/>
      <c r="BI3" s="5" t="s">
        <v>168</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169</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170</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9.25" customHeight="1">
      <c r="A7" s="19" t="s">
        <v>7</v>
      </c>
      <c r="B7" s="22" t="s">
        <v>171</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172</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173</v>
      </c>
      <c r="BG11" s="6"/>
      <c r="BH11" s="6"/>
      <c r="BI11" s="7"/>
      <c r="BJ11" s="28" t="s">
        <v>28</v>
      </c>
      <c r="BK11" s="6"/>
      <c r="BL11" s="6"/>
      <c r="BM11" s="7"/>
      <c r="BN11" s="29" t="s">
        <v>152</v>
      </c>
      <c r="BO11" s="6"/>
      <c r="BP11" s="6"/>
      <c r="BQ11" s="7"/>
    </row>
    <row r="12" ht="21.0" customHeight="1">
      <c r="A12" s="8"/>
      <c r="B12" s="8"/>
      <c r="C12" s="8"/>
      <c r="D12" s="8"/>
      <c r="E12" s="8"/>
      <c r="F12" s="8"/>
      <c r="G12" s="8"/>
      <c r="H12" s="8"/>
      <c r="I12" s="8"/>
      <c r="J12" s="8"/>
      <c r="K12" s="8"/>
      <c r="L12" s="8"/>
      <c r="M12" s="25" t="s">
        <v>30</v>
      </c>
      <c r="N12" s="6"/>
      <c r="O12" s="6"/>
      <c r="P12" s="6"/>
      <c r="Q12" s="6"/>
      <c r="R12" s="6"/>
      <c r="S12" s="6"/>
      <c r="T12" s="6"/>
      <c r="U12" s="6"/>
      <c r="V12" s="7"/>
      <c r="W12" s="121" t="s">
        <v>31</v>
      </c>
      <c r="X12" s="122"/>
      <c r="Y12" s="122"/>
      <c r="Z12" s="122"/>
      <c r="AA12" s="122"/>
      <c r="AB12" s="122"/>
      <c r="AC12" s="122"/>
      <c r="AD12" s="122"/>
      <c r="AE12" s="122"/>
      <c r="AF12" s="123"/>
      <c r="AG12" s="121" t="s">
        <v>32</v>
      </c>
      <c r="AH12" s="122"/>
      <c r="AI12" s="122"/>
      <c r="AJ12" s="122"/>
      <c r="AK12" s="122"/>
      <c r="AL12" s="122"/>
      <c r="AM12" s="122"/>
      <c r="AN12" s="122"/>
      <c r="AO12" s="122"/>
      <c r="AP12" s="124"/>
      <c r="AQ12" s="25" t="s">
        <v>33</v>
      </c>
      <c r="AR12" s="6"/>
      <c r="AS12" s="6"/>
      <c r="AT12" s="6"/>
      <c r="AU12" s="6"/>
      <c r="AV12" s="6"/>
      <c r="AW12" s="6"/>
      <c r="AX12" s="6"/>
      <c r="AY12" s="6"/>
      <c r="AZ12" s="7"/>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34.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125" t="s">
        <v>53</v>
      </c>
      <c r="AR13" s="126"/>
      <c r="AS13" s="125" t="s">
        <v>54</v>
      </c>
      <c r="AT13" s="126"/>
      <c r="AU13" s="125" t="s">
        <v>55</v>
      </c>
      <c r="AV13" s="126"/>
      <c r="AW13" s="125" t="s">
        <v>44</v>
      </c>
      <c r="AX13" s="126"/>
      <c r="AY13" s="127" t="s">
        <v>45</v>
      </c>
      <c r="AZ13" s="127" t="s">
        <v>46</v>
      </c>
      <c r="BA13" s="8"/>
      <c r="BB13" s="8"/>
      <c r="BC13" s="8"/>
      <c r="BD13" s="8"/>
      <c r="BE13" s="8"/>
      <c r="BF13" s="8"/>
      <c r="BG13" s="8"/>
      <c r="BH13" s="8"/>
      <c r="BI13" s="8"/>
      <c r="BJ13" s="8"/>
      <c r="BK13" s="8"/>
      <c r="BL13" s="8"/>
      <c r="BM13" s="8"/>
      <c r="BN13" s="8"/>
      <c r="BO13" s="8"/>
      <c r="BP13" s="8"/>
      <c r="BQ13" s="8"/>
    </row>
    <row r="14" ht="21.7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14.75" customHeight="1">
      <c r="A15" s="128" t="s">
        <v>153</v>
      </c>
      <c r="B15" s="128" t="s">
        <v>174</v>
      </c>
      <c r="C15" s="128" t="s">
        <v>175</v>
      </c>
      <c r="D15" s="117">
        <v>4000000.0</v>
      </c>
      <c r="E15" s="129">
        <v>4000000.0</v>
      </c>
      <c r="F15" s="130">
        <v>0.0</v>
      </c>
      <c r="G15" s="36" t="s">
        <v>176</v>
      </c>
      <c r="H15" s="36" t="s">
        <v>177</v>
      </c>
      <c r="I15" s="36" t="s">
        <v>178</v>
      </c>
      <c r="J15" s="131" t="s">
        <v>179</v>
      </c>
      <c r="K15" s="131" t="s">
        <v>180</v>
      </c>
      <c r="L15" s="42" t="s">
        <v>181</v>
      </c>
      <c r="M15" s="48">
        <v>112000.0</v>
      </c>
      <c r="N15" s="48">
        <v>16484.0</v>
      </c>
      <c r="O15" s="48">
        <v>112000.0</v>
      </c>
      <c r="P15" s="48">
        <v>109776.0</v>
      </c>
      <c r="Q15" s="48">
        <v>222000.0</v>
      </c>
      <c r="R15" s="48">
        <v>114088.0</v>
      </c>
      <c r="S15" s="49">
        <f t="shared" ref="S15:T15" si="1">M15+O15+Q15</f>
        <v>446000</v>
      </c>
      <c r="T15" s="49">
        <f t="shared" si="1"/>
        <v>240348</v>
      </c>
      <c r="U15" s="132" t="s">
        <v>182</v>
      </c>
      <c r="V15" s="132" t="s">
        <v>183</v>
      </c>
      <c r="W15" s="48">
        <v>222000.0</v>
      </c>
      <c r="X15" s="133">
        <v>425462.0</v>
      </c>
      <c r="Y15" s="48">
        <v>222000.0</v>
      </c>
      <c r="Z15" s="133">
        <v>519901.0</v>
      </c>
      <c r="AA15" s="48">
        <v>222000.0</v>
      </c>
      <c r="AB15" s="133">
        <v>822478.0</v>
      </c>
      <c r="AC15" s="49">
        <f t="shared" ref="AC15:AD15" si="2">W15+Y15+AA15</f>
        <v>666000</v>
      </c>
      <c r="AD15" s="49">
        <f t="shared" si="2"/>
        <v>1767841</v>
      </c>
      <c r="AE15" s="134" t="s">
        <v>184</v>
      </c>
      <c r="AF15" s="134" t="s">
        <v>185</v>
      </c>
      <c r="AG15" s="51">
        <v>222000.0</v>
      </c>
      <c r="AH15" s="51"/>
      <c r="AI15" s="51">
        <v>222000.0</v>
      </c>
      <c r="AJ15" s="51"/>
      <c r="AK15" s="51">
        <v>1000000.0</v>
      </c>
      <c r="AL15" s="51"/>
      <c r="AM15" s="49">
        <f t="shared" ref="AM15:AN15" si="3">AG15+AI15+AK15</f>
        <v>1444000</v>
      </c>
      <c r="AN15" s="49">
        <f t="shared" si="3"/>
        <v>0</v>
      </c>
      <c r="AO15" s="49"/>
      <c r="AP15" s="49"/>
      <c r="AQ15" s="51">
        <v>1000000.0</v>
      </c>
      <c r="AR15" s="51"/>
      <c r="AS15" s="51">
        <v>222000.0</v>
      </c>
      <c r="AT15" s="51"/>
      <c r="AU15" s="51">
        <v>222000.0</v>
      </c>
      <c r="AV15" s="51"/>
      <c r="AW15" s="49">
        <f t="shared" ref="AW15:AX15" si="4">AQ15+AS15+AU15</f>
        <v>1444000</v>
      </c>
      <c r="AX15" s="49">
        <f t="shared" si="4"/>
        <v>0</v>
      </c>
      <c r="AY15" s="49"/>
      <c r="AZ15" s="49"/>
      <c r="BA15" s="135">
        <f t="shared" ref="BA15:BA19" si="10">S15+AC15+AM15+AW15</f>
        <v>4000000</v>
      </c>
      <c r="BB15" s="49">
        <f t="shared" ref="BB15:BB19" si="11">T15</f>
        <v>240348</v>
      </c>
      <c r="BC15" s="49">
        <f t="shared" ref="BC15:BC19" si="12">+T15+AD15</f>
        <v>2008189</v>
      </c>
      <c r="BD15" s="49">
        <f t="shared" ref="BD15:BD19" si="13">+T15+AD15+AN15</f>
        <v>2008189</v>
      </c>
      <c r="BE15" s="49">
        <f t="shared" ref="BE15:BE19" si="14">+T15+AD15+AN15+AX15</f>
        <v>2008189</v>
      </c>
      <c r="BF15" s="53">
        <f t="shared" ref="BF15:BI15" si="5">IF(AND(BB15&gt;0,$BA15&gt;0),BB15/$BA15,0)</f>
        <v>0.060087</v>
      </c>
      <c r="BG15" s="53">
        <f t="shared" si="5"/>
        <v>0.50204725</v>
      </c>
      <c r="BH15" s="53">
        <f t="shared" si="5"/>
        <v>0.50204725</v>
      </c>
      <c r="BI15" s="53">
        <f t="shared" si="5"/>
        <v>0.50204725</v>
      </c>
      <c r="BJ15" s="136">
        <v>328004.0</v>
      </c>
      <c r="BK15" s="137">
        <f>BE15+BJ15</f>
        <v>2336193</v>
      </c>
      <c r="BL15" s="137">
        <f>BK15+BE15</f>
        <v>4344382</v>
      </c>
      <c r="BM15" s="137">
        <f>BL15+BE15</f>
        <v>6352571</v>
      </c>
      <c r="BN15" s="138">
        <f t="shared" ref="BN15:BQ15" si="6">BJ15/16000000</f>
        <v>0.02050025</v>
      </c>
      <c r="BO15" s="138">
        <f t="shared" si="6"/>
        <v>0.1460120625</v>
      </c>
      <c r="BP15" s="138">
        <f t="shared" si="6"/>
        <v>0.271523875</v>
      </c>
      <c r="BQ15" s="138">
        <f t="shared" si="6"/>
        <v>0.3970356875</v>
      </c>
    </row>
    <row r="16" ht="87.0" customHeight="1">
      <c r="A16" s="128" t="s">
        <v>153</v>
      </c>
      <c r="B16" s="128" t="s">
        <v>174</v>
      </c>
      <c r="C16" s="128" t="s">
        <v>186</v>
      </c>
      <c r="D16" s="38">
        <v>1.0</v>
      </c>
      <c r="E16" s="139">
        <v>1.0</v>
      </c>
      <c r="F16" s="130">
        <v>0.0</v>
      </c>
      <c r="G16" s="36" t="s">
        <v>187</v>
      </c>
      <c r="H16" s="36" t="s">
        <v>188</v>
      </c>
      <c r="I16" s="36" t="s">
        <v>189</v>
      </c>
      <c r="J16" s="131" t="s">
        <v>179</v>
      </c>
      <c r="K16" s="131" t="s">
        <v>180</v>
      </c>
      <c r="L16" s="42" t="s">
        <v>181</v>
      </c>
      <c r="M16" s="43">
        <v>0.0833</v>
      </c>
      <c r="N16" s="48">
        <v>543.0</v>
      </c>
      <c r="O16" s="43">
        <v>0.0833</v>
      </c>
      <c r="P16" s="48">
        <v>238.0</v>
      </c>
      <c r="Q16" s="43">
        <v>0.0833</v>
      </c>
      <c r="R16" s="48">
        <v>438.0</v>
      </c>
      <c r="S16" s="49">
        <v>1219.0</v>
      </c>
      <c r="T16" s="49">
        <f t="shared" ref="T16:T17" si="17">N16+P16+R16</f>
        <v>1219</v>
      </c>
      <c r="U16" s="132" t="s">
        <v>190</v>
      </c>
      <c r="V16" s="132" t="s">
        <v>191</v>
      </c>
      <c r="W16" s="48">
        <v>8.33</v>
      </c>
      <c r="X16" s="133">
        <v>8.33</v>
      </c>
      <c r="Y16" s="48">
        <v>8.33</v>
      </c>
      <c r="Z16" s="133">
        <v>8.33</v>
      </c>
      <c r="AA16" s="48">
        <v>8.33</v>
      </c>
      <c r="AB16" s="133">
        <v>8.33</v>
      </c>
      <c r="AC16" s="140">
        <f t="shared" ref="AC16:AD16" si="7">W16+Y16+AA16</f>
        <v>24.99</v>
      </c>
      <c r="AD16" s="49">
        <f t="shared" si="7"/>
        <v>24.99</v>
      </c>
      <c r="AE16" s="134" t="s">
        <v>192</v>
      </c>
      <c r="AF16" s="134" t="s">
        <v>185</v>
      </c>
      <c r="AG16" s="51">
        <v>8.33</v>
      </c>
      <c r="AH16" s="51"/>
      <c r="AI16" s="51">
        <v>8.33</v>
      </c>
      <c r="AJ16" s="51"/>
      <c r="AK16" s="51">
        <v>8.33</v>
      </c>
      <c r="AL16" s="51"/>
      <c r="AM16" s="49">
        <f t="shared" ref="AM16:AN16" si="8">AG16+AI16+AK16</f>
        <v>24.99</v>
      </c>
      <c r="AN16" s="49">
        <f t="shared" si="8"/>
        <v>0</v>
      </c>
      <c r="AO16" s="49"/>
      <c r="AP16" s="49"/>
      <c r="AQ16" s="51">
        <v>8.33</v>
      </c>
      <c r="AR16" s="51"/>
      <c r="AS16" s="51">
        <v>8.33</v>
      </c>
      <c r="AT16" s="51"/>
      <c r="AU16" s="51">
        <v>8.33</v>
      </c>
      <c r="AV16" s="51"/>
      <c r="AW16" s="49">
        <f t="shared" ref="AW16:AX16" si="9">AQ16+AS16+AU16</f>
        <v>24.99</v>
      </c>
      <c r="AX16" s="49">
        <f t="shared" si="9"/>
        <v>0</v>
      </c>
      <c r="AY16" s="49"/>
      <c r="AZ16" s="49"/>
      <c r="BA16" s="135">
        <f t="shared" si="10"/>
        <v>1293.97</v>
      </c>
      <c r="BB16" s="49">
        <f t="shared" si="11"/>
        <v>1219</v>
      </c>
      <c r="BC16" s="49">
        <f t="shared" si="12"/>
        <v>1243.99</v>
      </c>
      <c r="BD16" s="49">
        <f t="shared" si="13"/>
        <v>1243.99</v>
      </c>
      <c r="BE16" s="49">
        <f t="shared" si="14"/>
        <v>1243.99</v>
      </c>
      <c r="BF16" s="53">
        <f t="shared" ref="BF16:BI16" si="15">IF(AND(BB16&gt;0,$BA16&gt;0),BB16/$BA16,0)</f>
        <v>0.9420620262</v>
      </c>
      <c r="BG16" s="53">
        <f t="shared" si="15"/>
        <v>0.9613746841</v>
      </c>
      <c r="BH16" s="53">
        <f t="shared" si="15"/>
        <v>0.9613746841</v>
      </c>
      <c r="BI16" s="53">
        <f t="shared" si="15"/>
        <v>0.9613746841</v>
      </c>
      <c r="BJ16" s="53">
        <v>1.0</v>
      </c>
      <c r="BK16" s="53">
        <f t="shared" ref="BK16:BK17" si="22">BI16</f>
        <v>0.9613746841</v>
      </c>
      <c r="BL16" s="53">
        <f t="shared" ref="BL16:BL17" si="23">BI16</f>
        <v>0.9613746841</v>
      </c>
      <c r="BM16" s="53">
        <f t="shared" ref="BM16:BM17" si="24">BI16</f>
        <v>0.9613746841</v>
      </c>
      <c r="BN16" s="138">
        <f t="shared" ref="BN16:BQ16" si="16">(IF(AND(BJ16&gt;0,$D16&gt;0),BJ16/$D16,0))</f>
        <v>1</v>
      </c>
      <c r="BO16" s="138">
        <f t="shared" si="16"/>
        <v>0.9613746841</v>
      </c>
      <c r="BP16" s="138">
        <f t="shared" si="16"/>
        <v>0.9613746841</v>
      </c>
      <c r="BQ16" s="138">
        <f t="shared" si="16"/>
        <v>0.9613746841</v>
      </c>
    </row>
    <row r="17" ht="87.0" customHeight="1">
      <c r="A17" s="128" t="s">
        <v>153</v>
      </c>
      <c r="B17" s="128" t="s">
        <v>174</v>
      </c>
      <c r="C17" s="128" t="s">
        <v>193</v>
      </c>
      <c r="D17" s="38">
        <v>1.0</v>
      </c>
      <c r="E17" s="139">
        <v>1.0</v>
      </c>
      <c r="F17" s="130">
        <v>0.0</v>
      </c>
      <c r="G17" s="36" t="s">
        <v>194</v>
      </c>
      <c r="H17" s="36" t="s">
        <v>195</v>
      </c>
      <c r="I17" s="36" t="s">
        <v>196</v>
      </c>
      <c r="J17" s="131" t="s">
        <v>179</v>
      </c>
      <c r="K17" s="131" t="s">
        <v>180</v>
      </c>
      <c r="L17" s="42" t="s">
        <v>181</v>
      </c>
      <c r="M17" s="43">
        <v>0.0833</v>
      </c>
      <c r="N17" s="48">
        <v>29.0</v>
      </c>
      <c r="O17" s="43">
        <v>0.0833</v>
      </c>
      <c r="P17" s="48">
        <v>65.0</v>
      </c>
      <c r="Q17" s="43">
        <v>0.0833</v>
      </c>
      <c r="R17" s="48">
        <v>75.0</v>
      </c>
      <c r="S17" s="49">
        <v>169.0</v>
      </c>
      <c r="T17" s="49">
        <f t="shared" si="17"/>
        <v>169</v>
      </c>
      <c r="U17" s="132" t="s">
        <v>197</v>
      </c>
      <c r="V17" s="132" t="s">
        <v>191</v>
      </c>
      <c r="W17" s="48">
        <v>8.33</v>
      </c>
      <c r="X17" s="133">
        <v>8.33</v>
      </c>
      <c r="Y17" s="48">
        <v>8.33</v>
      </c>
      <c r="Z17" s="133">
        <v>8.33</v>
      </c>
      <c r="AA17" s="48">
        <v>8.33</v>
      </c>
      <c r="AB17" s="133">
        <v>8.33</v>
      </c>
      <c r="AC17" s="49">
        <f t="shared" ref="AC17:AD17" si="18">W17+Y17+AA17</f>
        <v>24.99</v>
      </c>
      <c r="AD17" s="49">
        <f t="shared" si="18"/>
        <v>24.99</v>
      </c>
      <c r="AE17" s="134" t="s">
        <v>198</v>
      </c>
      <c r="AF17" s="134" t="s">
        <v>185</v>
      </c>
      <c r="AG17" s="51">
        <v>8.33</v>
      </c>
      <c r="AH17" s="51"/>
      <c r="AI17" s="51">
        <v>8.0</v>
      </c>
      <c r="AJ17" s="51"/>
      <c r="AK17" s="51">
        <v>8.33</v>
      </c>
      <c r="AL17" s="51"/>
      <c r="AM17" s="49">
        <f t="shared" ref="AM17:AN17" si="19">AG17+AI17+AK17</f>
        <v>24.66</v>
      </c>
      <c r="AN17" s="49">
        <f t="shared" si="19"/>
        <v>0</v>
      </c>
      <c r="AO17" s="49"/>
      <c r="AP17" s="49"/>
      <c r="AQ17" s="51">
        <v>8.33</v>
      </c>
      <c r="AR17" s="51"/>
      <c r="AS17" s="51">
        <v>8.33</v>
      </c>
      <c r="AT17" s="51"/>
      <c r="AU17" s="51">
        <v>8.33</v>
      </c>
      <c r="AV17" s="51"/>
      <c r="AW17" s="49">
        <f t="shared" ref="AW17:AX17" si="20">AQ17+AS17+AU17</f>
        <v>24.99</v>
      </c>
      <c r="AX17" s="49">
        <f t="shared" si="20"/>
        <v>0</v>
      </c>
      <c r="AY17" s="49"/>
      <c r="AZ17" s="49"/>
      <c r="BA17" s="135">
        <f t="shared" si="10"/>
        <v>243.64</v>
      </c>
      <c r="BB17" s="49">
        <f t="shared" si="11"/>
        <v>169</v>
      </c>
      <c r="BC17" s="49">
        <f t="shared" si="12"/>
        <v>193.99</v>
      </c>
      <c r="BD17" s="49">
        <f t="shared" si="13"/>
        <v>193.99</v>
      </c>
      <c r="BE17" s="49">
        <f t="shared" si="14"/>
        <v>193.99</v>
      </c>
      <c r="BF17" s="53">
        <f t="shared" ref="BF17:BI17" si="21">IF(AND(BB17&gt;0,$BA17&gt;0),BB17/$BA17,0)</f>
        <v>0.6936463635</v>
      </c>
      <c r="BG17" s="53">
        <f t="shared" si="21"/>
        <v>0.7962157281</v>
      </c>
      <c r="BH17" s="53">
        <f t="shared" si="21"/>
        <v>0.7962157281</v>
      </c>
      <c r="BI17" s="53">
        <f t="shared" si="21"/>
        <v>0.7962157281</v>
      </c>
      <c r="BJ17" s="53">
        <v>1.0</v>
      </c>
      <c r="BK17" s="53">
        <f t="shared" si="22"/>
        <v>0.7962157281</v>
      </c>
      <c r="BL17" s="53">
        <f t="shared" si="23"/>
        <v>0.7962157281</v>
      </c>
      <c r="BM17" s="53">
        <f t="shared" si="24"/>
        <v>0.7962157281</v>
      </c>
      <c r="BN17" s="138">
        <f t="shared" ref="BN17:BQ17" si="25">(IF(AND(BJ17&gt;0,$D17&gt;0),BJ17/$D17,0))</f>
        <v>1</v>
      </c>
      <c r="BO17" s="138">
        <f t="shared" si="25"/>
        <v>0.7962157281</v>
      </c>
      <c r="BP17" s="138">
        <f t="shared" si="25"/>
        <v>0.7962157281</v>
      </c>
      <c r="BQ17" s="138">
        <f t="shared" si="25"/>
        <v>0.7962157281</v>
      </c>
    </row>
    <row r="18" ht="87.0" customHeight="1">
      <c r="A18" s="128" t="s">
        <v>153</v>
      </c>
      <c r="B18" s="128" t="s">
        <v>174</v>
      </c>
      <c r="C18" s="128" t="s">
        <v>199</v>
      </c>
      <c r="D18" s="117">
        <v>12000.0</v>
      </c>
      <c r="E18" s="129">
        <v>3000.0</v>
      </c>
      <c r="F18" s="130">
        <v>0.0</v>
      </c>
      <c r="G18" s="36" t="s">
        <v>200</v>
      </c>
      <c r="H18" s="36" t="s">
        <v>201</v>
      </c>
      <c r="I18" s="36" t="s">
        <v>202</v>
      </c>
      <c r="J18" s="131" t="s">
        <v>179</v>
      </c>
      <c r="K18" s="131" t="s">
        <v>180</v>
      </c>
      <c r="L18" s="42" t="s">
        <v>181</v>
      </c>
      <c r="M18" s="48">
        <v>150.0</v>
      </c>
      <c r="N18" s="48">
        <v>80.0</v>
      </c>
      <c r="O18" s="48">
        <v>150.0</v>
      </c>
      <c r="P18" s="48">
        <v>155.0</v>
      </c>
      <c r="Q18" s="48">
        <v>220.0</v>
      </c>
      <c r="R18" s="48">
        <v>100.0</v>
      </c>
      <c r="S18" s="49">
        <f t="shared" ref="S18:T18" si="26">M18+O18+Q18</f>
        <v>520</v>
      </c>
      <c r="T18" s="49">
        <f t="shared" si="26"/>
        <v>335</v>
      </c>
      <c r="U18" s="132" t="s">
        <v>203</v>
      </c>
      <c r="V18" s="132" t="s">
        <v>185</v>
      </c>
      <c r="W18" s="48">
        <v>220.0</v>
      </c>
      <c r="X18" s="133">
        <v>334.0</v>
      </c>
      <c r="Y18" s="48">
        <v>220.0</v>
      </c>
      <c r="Z18" s="133">
        <v>479.0</v>
      </c>
      <c r="AA18" s="48">
        <v>200.0</v>
      </c>
      <c r="AB18" s="133">
        <v>493.0</v>
      </c>
      <c r="AC18" s="49">
        <f t="shared" ref="AC18:AD18" si="27">W18+Y18+AA18</f>
        <v>640</v>
      </c>
      <c r="AD18" s="49">
        <f t="shared" si="27"/>
        <v>1306</v>
      </c>
      <c r="AE18" s="134" t="s">
        <v>204</v>
      </c>
      <c r="AF18" s="134" t="s">
        <v>185</v>
      </c>
      <c r="AG18" s="51">
        <v>200.0</v>
      </c>
      <c r="AH18" s="51"/>
      <c r="AI18" s="51">
        <v>200.0</v>
      </c>
      <c r="AJ18" s="51"/>
      <c r="AK18" s="51">
        <v>200.0</v>
      </c>
      <c r="AL18" s="51"/>
      <c r="AM18" s="49">
        <f t="shared" ref="AM18:AN18" si="28">AG18+AI18+AK18</f>
        <v>600</v>
      </c>
      <c r="AN18" s="49">
        <f t="shared" si="28"/>
        <v>0</v>
      </c>
      <c r="AO18" s="49"/>
      <c r="AP18" s="49"/>
      <c r="AQ18" s="51">
        <v>520.0</v>
      </c>
      <c r="AR18" s="51"/>
      <c r="AS18" s="51">
        <v>500.0</v>
      </c>
      <c r="AT18" s="51"/>
      <c r="AU18" s="51">
        <v>220.0</v>
      </c>
      <c r="AV18" s="51"/>
      <c r="AW18" s="49">
        <f t="shared" ref="AW18:AX18" si="29">AQ18+AS18+AU18</f>
        <v>1240</v>
      </c>
      <c r="AX18" s="49">
        <f t="shared" si="29"/>
        <v>0</v>
      </c>
      <c r="AY18" s="49"/>
      <c r="AZ18" s="49"/>
      <c r="BA18" s="135">
        <f t="shared" si="10"/>
        <v>3000</v>
      </c>
      <c r="BB18" s="49">
        <f t="shared" si="11"/>
        <v>335</v>
      </c>
      <c r="BC18" s="49">
        <f t="shared" si="12"/>
        <v>1641</v>
      </c>
      <c r="BD18" s="49">
        <f t="shared" si="13"/>
        <v>1641</v>
      </c>
      <c r="BE18" s="49">
        <f t="shared" si="14"/>
        <v>1641</v>
      </c>
      <c r="BF18" s="53">
        <f t="shared" ref="BF18:BI18" si="30">IF(AND(BB18&gt;0,$BA18&gt;0),BB18/$BA18,0)</f>
        <v>0.1116666667</v>
      </c>
      <c r="BG18" s="53">
        <f t="shared" si="30"/>
        <v>0.547</v>
      </c>
      <c r="BH18" s="53">
        <f t="shared" si="30"/>
        <v>0.547</v>
      </c>
      <c r="BI18" s="53">
        <f t="shared" si="30"/>
        <v>0.547</v>
      </c>
      <c r="BJ18" s="141">
        <v>499.0</v>
      </c>
      <c r="BK18" s="137">
        <f>BE18+BJ18</f>
        <v>2140</v>
      </c>
      <c r="BL18" s="137">
        <f t="shared" ref="BL18:BL19" si="37">BK18+BE18</f>
        <v>3781</v>
      </c>
      <c r="BM18" s="137">
        <f t="shared" ref="BM18:BM19" si="38">BL18+BE18</f>
        <v>5422</v>
      </c>
      <c r="BN18" s="138">
        <f t="shared" ref="BN18:BQ18" si="31">(IF(AND(BJ18&gt;0,$D18&gt;0),BJ18/$D18,0))</f>
        <v>0.04158333333</v>
      </c>
      <c r="BO18" s="138">
        <f t="shared" si="31"/>
        <v>0.1783333333</v>
      </c>
      <c r="BP18" s="138">
        <f t="shared" si="31"/>
        <v>0.3150833333</v>
      </c>
      <c r="BQ18" s="138">
        <f t="shared" si="31"/>
        <v>0.4518333333</v>
      </c>
    </row>
    <row r="19" ht="87.0" customHeight="1">
      <c r="A19" s="128" t="s">
        <v>153</v>
      </c>
      <c r="B19" s="128" t="s">
        <v>174</v>
      </c>
      <c r="C19" s="128" t="s">
        <v>205</v>
      </c>
      <c r="D19" s="117">
        <v>12.0</v>
      </c>
      <c r="E19" s="129">
        <v>3.0</v>
      </c>
      <c r="F19" s="130">
        <v>0.0</v>
      </c>
      <c r="G19" s="36" t="s">
        <v>206</v>
      </c>
      <c r="H19" s="36" t="s">
        <v>207</v>
      </c>
      <c r="I19" s="142" t="s">
        <v>208</v>
      </c>
      <c r="J19" s="131" t="s">
        <v>179</v>
      </c>
      <c r="K19" s="131" t="s">
        <v>180</v>
      </c>
      <c r="L19" s="42" t="s">
        <v>181</v>
      </c>
      <c r="M19" s="48"/>
      <c r="N19" s="48"/>
      <c r="O19" s="48"/>
      <c r="P19" s="48"/>
      <c r="Q19" s="48">
        <v>1.0</v>
      </c>
      <c r="R19" s="133">
        <v>1.0</v>
      </c>
      <c r="S19" s="49">
        <f t="shared" ref="S19:T19" si="32">M19+O19+Q19</f>
        <v>1</v>
      </c>
      <c r="T19" s="49">
        <f t="shared" si="32"/>
        <v>1</v>
      </c>
      <c r="U19" s="132" t="s">
        <v>209</v>
      </c>
      <c r="V19" s="132" t="s">
        <v>210</v>
      </c>
      <c r="W19" s="48"/>
      <c r="X19" s="48"/>
      <c r="Y19" s="133"/>
      <c r="Z19" s="133"/>
      <c r="AA19" s="133">
        <v>1.0</v>
      </c>
      <c r="AB19" s="133">
        <v>1.0</v>
      </c>
      <c r="AC19" s="49">
        <f t="shared" ref="AC19:AD19" si="33">W19+Y19+AA19</f>
        <v>1</v>
      </c>
      <c r="AD19" s="49">
        <f t="shared" si="33"/>
        <v>1</v>
      </c>
      <c r="AE19" s="134" t="s">
        <v>211</v>
      </c>
      <c r="AF19" s="134" t="s">
        <v>212</v>
      </c>
      <c r="AG19" s="51"/>
      <c r="AH19" s="51"/>
      <c r="AI19" s="51"/>
      <c r="AJ19" s="51"/>
      <c r="AK19" s="51">
        <v>1.0</v>
      </c>
      <c r="AL19" s="51"/>
      <c r="AM19" s="49">
        <f t="shared" ref="AM19:AN19" si="34">AG19+AI19+AK19</f>
        <v>1</v>
      </c>
      <c r="AN19" s="49">
        <f t="shared" si="34"/>
        <v>0</v>
      </c>
      <c r="AO19" s="49"/>
      <c r="AP19" s="49"/>
      <c r="AQ19" s="51"/>
      <c r="AR19" s="51"/>
      <c r="AS19" s="51">
        <v>1.0</v>
      </c>
      <c r="AT19" s="51"/>
      <c r="AU19" s="51"/>
      <c r="AV19" s="51"/>
      <c r="AW19" s="49">
        <f t="shared" ref="AW19:AX19" si="35">AQ19+AS19+AU19</f>
        <v>1</v>
      </c>
      <c r="AX19" s="49">
        <f t="shared" si="35"/>
        <v>0</v>
      </c>
      <c r="AY19" s="49"/>
      <c r="AZ19" s="49"/>
      <c r="BA19" s="135">
        <f t="shared" si="10"/>
        <v>4</v>
      </c>
      <c r="BB19" s="49">
        <f t="shared" si="11"/>
        <v>1</v>
      </c>
      <c r="BC19" s="49">
        <f t="shared" si="12"/>
        <v>2</v>
      </c>
      <c r="BD19" s="49">
        <f t="shared" si="13"/>
        <v>2</v>
      </c>
      <c r="BE19" s="49">
        <f t="shared" si="14"/>
        <v>2</v>
      </c>
      <c r="BF19" s="53">
        <f t="shared" ref="BF19:BI19" si="36">IF(AND(BB19&gt;0,$BA19&gt;0),BB19/$BA19,0)</f>
        <v>0.25</v>
      </c>
      <c r="BG19" s="53">
        <f t="shared" si="36"/>
        <v>0.5</v>
      </c>
      <c r="BH19" s="53">
        <f t="shared" si="36"/>
        <v>0.5</v>
      </c>
      <c r="BI19" s="53">
        <f t="shared" si="36"/>
        <v>0.5</v>
      </c>
      <c r="BJ19" s="143" t="s">
        <v>91</v>
      </c>
      <c r="BK19" s="137">
        <f>BE19</f>
        <v>2</v>
      </c>
      <c r="BL19" s="137">
        <f t="shared" si="37"/>
        <v>4</v>
      </c>
      <c r="BM19" s="137">
        <f t="shared" si="38"/>
        <v>6</v>
      </c>
      <c r="BN19" s="143" t="s">
        <v>91</v>
      </c>
      <c r="BO19" s="138">
        <f t="shared" ref="BO19:BQ19" si="39">BK19/12</f>
        <v>0.1666666667</v>
      </c>
      <c r="BP19" s="138">
        <f t="shared" si="39"/>
        <v>0.3333333333</v>
      </c>
      <c r="BQ19" s="138">
        <f t="shared" si="39"/>
        <v>0.5</v>
      </c>
    </row>
    <row r="20" ht="15.75" customHeight="1">
      <c r="A20" s="10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7"/>
      <c r="BC20" s="106" t="s">
        <v>140</v>
      </c>
      <c r="BD20" s="6"/>
      <c r="BE20" s="7"/>
      <c r="BF20" s="110">
        <f t="shared" ref="BF20:BI20" si="40">AVERAGE(BF15:BF19)</f>
        <v>0.4114924113</v>
      </c>
      <c r="BG20" s="110">
        <f t="shared" si="40"/>
        <v>0.6613275324</v>
      </c>
      <c r="BH20" s="110">
        <f t="shared" si="40"/>
        <v>0.6613275324</v>
      </c>
      <c r="BI20" s="110">
        <f t="shared" si="40"/>
        <v>0.6613275324</v>
      </c>
      <c r="BJ20" s="110"/>
      <c r="BK20" s="110"/>
      <c r="BL20" s="110"/>
      <c r="BM20" s="110"/>
      <c r="BN20" s="110">
        <f>AVERAGE(BN15:BN18)</f>
        <v>0.5155208958</v>
      </c>
      <c r="BO20" s="110">
        <f t="shared" ref="BO20:BQ20" si="41">AVERAGE(BO15:BO19)</f>
        <v>0.4497204949</v>
      </c>
      <c r="BP20" s="110">
        <f t="shared" si="41"/>
        <v>0.5355061908</v>
      </c>
      <c r="BQ20" s="110">
        <f t="shared" si="41"/>
        <v>0.6212918866</v>
      </c>
    </row>
    <row r="21" ht="15.75" customHeight="1">
      <c r="A21" s="15"/>
      <c r="B21" s="15"/>
      <c r="C21" s="15"/>
      <c r="D21" s="15"/>
      <c r="E21" s="16"/>
      <c r="F21" s="16"/>
      <c r="G21" s="15"/>
      <c r="H21" s="15"/>
      <c r="I21" s="15"/>
      <c r="J21" s="15"/>
      <c r="K21" s="15"/>
      <c r="L21" s="15"/>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1" t="s">
        <v>141</v>
      </c>
      <c r="B22" s="112"/>
      <c r="C22" s="15"/>
      <c r="D22" s="16"/>
      <c r="E22" s="16"/>
      <c r="F22" s="15"/>
      <c r="G22" s="15"/>
      <c r="H22" s="1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8.7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8.75" customHeight="1">
      <c r="A24" s="113" t="s">
        <v>142</v>
      </c>
      <c r="B24" s="112"/>
      <c r="C24" s="15"/>
      <c r="D24" s="16"/>
      <c r="E24" s="16"/>
      <c r="F24" s="114"/>
      <c r="G24" s="114"/>
      <c r="H24" s="114"/>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18.75" customHeight="1">
      <c r="A25" s="113" t="s">
        <v>142</v>
      </c>
      <c r="B25" s="112"/>
      <c r="C25" s="15"/>
      <c r="D25" s="16"/>
      <c r="E25" s="16"/>
      <c r="F25" s="114"/>
      <c r="G25" s="114"/>
      <c r="H25" s="114"/>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8.75" customHeight="1">
      <c r="A26" s="113" t="s">
        <v>142</v>
      </c>
      <c r="B26" s="112"/>
      <c r="C26" s="15"/>
      <c r="D26" s="16"/>
      <c r="E26" s="16"/>
      <c r="F26" s="114"/>
      <c r="G26" s="114"/>
      <c r="H26" s="114"/>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27.75" customHeight="1">
      <c r="A28" s="115" t="s">
        <v>213</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7"/>
    </row>
    <row r="29" ht="15.0"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0" customHeight="1">
      <c r="A30" s="15"/>
      <c r="B30" s="15"/>
      <c r="C30" s="15"/>
      <c r="D30" s="15"/>
      <c r="E30" s="16"/>
      <c r="F30" s="16"/>
      <c r="G30" s="114"/>
      <c r="J30" s="114"/>
      <c r="K30" s="114"/>
      <c r="L30" s="114"/>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20:BB20"/>
    <mergeCell ref="BC20:BE20"/>
    <mergeCell ref="A28:BQ28"/>
    <mergeCell ref="G30:I30"/>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I19">
    <cfRule type="cellIs" dxfId="0" priority="1" operator="between">
      <formula>0.7</formula>
      <formula>1.01</formula>
    </cfRule>
  </conditionalFormatting>
  <conditionalFormatting sqref="BF15:BI19">
    <cfRule type="cellIs" dxfId="1" priority="2" operator="between">
      <formula>0.51</formula>
      <formula>0.69</formula>
    </cfRule>
  </conditionalFormatting>
  <conditionalFormatting sqref="BF15:BI19">
    <cfRule type="cellIs" dxfId="2" priority="3" operator="between">
      <formula>0</formula>
      <formula>0.5</formula>
    </cfRule>
  </conditionalFormatting>
  <conditionalFormatting sqref="BN15:BQ19">
    <cfRule type="cellIs" dxfId="0" priority="4" operator="between">
      <formula>0.7</formula>
      <formula>1</formula>
    </cfRule>
  </conditionalFormatting>
  <conditionalFormatting sqref="BN15:BQ19">
    <cfRule type="cellIs" dxfId="1" priority="5" operator="between">
      <formula>0.51</formula>
      <formula>0.69</formula>
    </cfRule>
  </conditionalFormatting>
  <conditionalFormatting sqref="BN15:BQ19">
    <cfRule type="cellIs" dxfId="2" priority="6" operator="between">
      <formula>0</formula>
      <formula>0.5</formula>
    </cfRule>
  </conditionalFormatting>
  <printOptions/>
  <pageMargins bottom="0.75" footer="0.0" header="0.0" left="0.7" right="0.7"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9" width="68.71"/>
    <col customWidth="1" min="10" max="10" width="53.0"/>
    <col customWidth="1" min="11" max="11" width="30.71"/>
    <col customWidth="1" min="12" max="12" width="53.57"/>
    <col customWidth="1" min="13" max="20" width="15.86"/>
    <col customWidth="1" min="21" max="21" width="46.57"/>
    <col customWidth="1" min="22" max="22" width="57.14"/>
    <col customWidth="1" min="23" max="30" width="15.86"/>
    <col customWidth="1" min="31" max="31" width="50.71"/>
    <col customWidth="1" min="32" max="32" width="83.71"/>
    <col customWidth="1" min="33" max="40" width="15.86"/>
    <col customWidth="1" min="41" max="41" width="36.43"/>
    <col customWidth="1" min="42" max="42" width="39.14"/>
    <col customWidth="1" min="43" max="50" width="15.86"/>
    <col customWidth="1" min="51" max="51" width="34.29"/>
    <col customWidth="1" min="52" max="52" width="36.29"/>
    <col customWidth="1" min="53" max="53" width="24.57"/>
    <col customWidth="1" min="54" max="57" width="17.71"/>
    <col customWidth="1" min="58" max="66" width="12.29"/>
    <col customWidth="1" min="67" max="67" width="14.57"/>
    <col customWidth="1" min="68"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214</v>
      </c>
      <c r="BJ1" s="6"/>
      <c r="BK1" s="6"/>
      <c r="BL1" s="6"/>
      <c r="BM1" s="6"/>
      <c r="BN1" s="6"/>
      <c r="BO1" s="6"/>
      <c r="BP1" s="6"/>
      <c r="BQ1" s="7"/>
    </row>
    <row r="2" ht="20.25" customHeight="1">
      <c r="A2" s="8"/>
      <c r="B2" s="9"/>
      <c r="BH2" s="10"/>
      <c r="BI2" s="5" t="s">
        <v>215</v>
      </c>
      <c r="BJ2" s="6"/>
      <c r="BK2" s="6"/>
      <c r="BL2" s="6"/>
      <c r="BM2" s="6"/>
      <c r="BN2" s="6"/>
      <c r="BO2" s="6"/>
      <c r="BP2" s="6"/>
      <c r="BQ2" s="7"/>
    </row>
    <row r="3" ht="20.25" customHeight="1">
      <c r="A3" s="8"/>
      <c r="B3" s="9"/>
      <c r="BH3" s="10"/>
      <c r="BI3" s="5" t="s">
        <v>216</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217</v>
      </c>
      <c r="BJ4" s="6"/>
      <c r="BK4" s="6"/>
      <c r="BL4" s="6"/>
      <c r="BM4" s="6"/>
      <c r="BN4" s="6"/>
      <c r="BO4" s="6"/>
      <c r="BP4" s="6"/>
      <c r="BQ4" s="7"/>
    </row>
    <row r="5" ht="19.5" customHeight="1">
      <c r="A5" s="144"/>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45" t="s">
        <v>5</v>
      </c>
      <c r="B6" s="20" t="s">
        <v>218</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114.0" customHeight="1">
      <c r="A7" s="145" t="s">
        <v>7</v>
      </c>
      <c r="B7" s="22" t="s">
        <v>219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45" t="s">
        <v>9</v>
      </c>
      <c r="B8" s="146">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45" t="s">
        <v>10</v>
      </c>
      <c r="B9" s="20" t="s">
        <v>220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44"/>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221</v>
      </c>
      <c r="B11" s="24" t="s">
        <v>222</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0.25" customHeight="1">
      <c r="A12" s="8"/>
      <c r="B12" s="8"/>
      <c r="C12" s="8"/>
      <c r="D12" s="8"/>
      <c r="E12" s="8"/>
      <c r="F12" s="8"/>
      <c r="G12" s="8"/>
      <c r="H12" s="8"/>
      <c r="I12" s="8"/>
      <c r="J12" s="8"/>
      <c r="K12" s="8"/>
      <c r="L12" s="8"/>
      <c r="M12" s="121" t="s">
        <v>30</v>
      </c>
      <c r="N12" s="122"/>
      <c r="O12" s="122"/>
      <c r="P12" s="122"/>
      <c r="Q12" s="122"/>
      <c r="R12" s="122"/>
      <c r="S12" s="122"/>
      <c r="T12" s="122"/>
      <c r="U12" s="122"/>
      <c r="V12" s="123"/>
      <c r="W12" s="25" t="s">
        <v>31</v>
      </c>
      <c r="X12" s="6"/>
      <c r="Y12" s="6"/>
      <c r="Z12" s="6"/>
      <c r="AA12" s="6"/>
      <c r="AB12" s="6"/>
      <c r="AC12" s="6"/>
      <c r="AD12" s="6"/>
      <c r="AE12" s="6"/>
      <c r="AF12" s="7"/>
      <c r="AG12" s="121" t="s">
        <v>32</v>
      </c>
      <c r="AH12" s="122"/>
      <c r="AI12" s="122"/>
      <c r="AJ12" s="122"/>
      <c r="AK12" s="122"/>
      <c r="AL12" s="122"/>
      <c r="AM12" s="122"/>
      <c r="AN12" s="122"/>
      <c r="AO12" s="122"/>
      <c r="AP12" s="123"/>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42.0"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25" t="s">
        <v>53</v>
      </c>
      <c r="AR13" s="7"/>
      <c r="AS13" s="25" t="s">
        <v>54</v>
      </c>
      <c r="AT13" s="7"/>
      <c r="AU13" s="25" t="s">
        <v>55</v>
      </c>
      <c r="AV13" s="7"/>
      <c r="AW13" s="25" t="s">
        <v>44</v>
      </c>
      <c r="AX13" s="7"/>
      <c r="AY13" s="33" t="s">
        <v>45</v>
      </c>
      <c r="AZ13" s="33" t="s">
        <v>46</v>
      </c>
      <c r="BA13" s="8"/>
      <c r="BB13" s="8"/>
      <c r="BC13" s="8"/>
      <c r="BD13" s="8"/>
      <c r="BE13" s="8"/>
      <c r="BF13" s="8"/>
      <c r="BG13" s="8"/>
      <c r="BH13" s="8"/>
      <c r="BI13" s="8"/>
      <c r="BJ13" s="8"/>
      <c r="BK13" s="8"/>
      <c r="BL13" s="8"/>
      <c r="BM13" s="8"/>
      <c r="BN13" s="8"/>
      <c r="BO13" s="8"/>
      <c r="BP13" s="8"/>
      <c r="BQ13" s="8"/>
    </row>
    <row r="14" ht="34.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28.25" customHeight="1">
      <c r="A15" s="36" t="s">
        <v>153</v>
      </c>
      <c r="B15" s="36" t="s">
        <v>223</v>
      </c>
      <c r="C15" s="36" t="s">
        <v>224</v>
      </c>
      <c r="D15" s="150">
        <v>1.0</v>
      </c>
      <c r="E15" s="150">
        <v>1.0</v>
      </c>
      <c r="F15" s="151">
        <v>0.0</v>
      </c>
      <c r="G15" s="36" t="s">
        <v>225</v>
      </c>
      <c r="H15" s="54" t="s">
        <v>226</v>
      </c>
      <c r="I15" s="152" t="s">
        <v>227</v>
      </c>
      <c r="J15" s="119" t="s">
        <v>228</v>
      </c>
      <c r="K15" s="153" t="s">
        <v>229</v>
      </c>
      <c r="L15" s="153" t="s">
        <v>220</v>
      </c>
      <c r="M15" s="43">
        <v>0.0833</v>
      </c>
      <c r="N15" s="92"/>
      <c r="O15" s="43">
        <v>0.0833</v>
      </c>
      <c r="P15" s="92"/>
      <c r="Q15" s="43">
        <v>0.0833</v>
      </c>
      <c r="R15" s="92"/>
      <c r="S15" s="44">
        <f t="shared" ref="S15:T15" si="1">M15+O15+Q15</f>
        <v>0.2499</v>
      </c>
      <c r="T15" s="44">
        <f t="shared" si="1"/>
        <v>0</v>
      </c>
      <c r="U15" s="49"/>
      <c r="V15" s="132" t="s">
        <v>230</v>
      </c>
      <c r="W15" s="43">
        <v>0.0833</v>
      </c>
      <c r="X15" s="92"/>
      <c r="Y15" s="43">
        <v>0.0833</v>
      </c>
      <c r="Z15" s="92"/>
      <c r="AA15" s="43">
        <v>0.0833</v>
      </c>
      <c r="AB15" s="92"/>
      <c r="AC15" s="44">
        <f t="shared" ref="AC15:AD15" si="2">W15+Y15+AA15</f>
        <v>0.2499</v>
      </c>
      <c r="AD15" s="44">
        <f t="shared" si="2"/>
        <v>0</v>
      </c>
      <c r="AE15" s="49"/>
      <c r="AF15" s="134" t="s">
        <v>231</v>
      </c>
      <c r="AG15" s="43">
        <v>0.0833</v>
      </c>
      <c r="AH15" s="92"/>
      <c r="AI15" s="43">
        <v>0.0833</v>
      </c>
      <c r="AJ15" s="92"/>
      <c r="AK15" s="43">
        <v>0.0833</v>
      </c>
      <c r="AL15" s="92"/>
      <c r="AM15" s="44">
        <f t="shared" ref="AM15:AN15" si="3">AG15+AI15+AK15</f>
        <v>0.2499</v>
      </c>
      <c r="AN15" s="44">
        <f t="shared" si="3"/>
        <v>0</v>
      </c>
      <c r="AO15" s="49"/>
      <c r="AP15" s="49"/>
      <c r="AQ15" s="43">
        <v>0.0833</v>
      </c>
      <c r="AR15" s="92"/>
      <c r="AS15" s="43">
        <v>0.0833</v>
      </c>
      <c r="AT15" s="92"/>
      <c r="AU15" s="43">
        <v>0.0833</v>
      </c>
      <c r="AV15" s="92"/>
      <c r="AW15" s="44">
        <f t="shared" ref="AW15:AX15" si="4">AQ15+AS15+AU15</f>
        <v>0.2499</v>
      </c>
      <c r="AX15" s="44">
        <f t="shared" si="4"/>
        <v>0</v>
      </c>
      <c r="AY15" s="49"/>
      <c r="AZ15" s="49"/>
      <c r="BA15" s="52">
        <f t="shared" ref="BA15:BA33" si="11">S15+AC15+AM15+AW15</f>
        <v>0.9996</v>
      </c>
      <c r="BB15" s="49">
        <f t="shared" ref="BB15:BB33" si="12">+T15</f>
        <v>0</v>
      </c>
      <c r="BC15" s="49">
        <f t="shared" ref="BC15:BC33" si="13">+T15+AD15</f>
        <v>0</v>
      </c>
      <c r="BD15" s="49">
        <f t="shared" ref="BD15:BD33" si="14">+T15+AD15+AN15</f>
        <v>0</v>
      </c>
      <c r="BE15" s="154">
        <f t="shared" ref="BE15:BE33" si="15">+T15+AD15+AN15+AX15</f>
        <v>0</v>
      </c>
      <c r="BF15" s="53">
        <f t="shared" ref="BF15:BI15" si="5">IF(AND(BB15&gt;0,$BA15&gt;0),BB15/$BA15,0)</f>
        <v>0</v>
      </c>
      <c r="BG15" s="53">
        <f t="shared" si="5"/>
        <v>0</v>
      </c>
      <c r="BH15" s="53">
        <f t="shared" si="5"/>
        <v>0</v>
      </c>
      <c r="BI15" s="53">
        <f t="shared" si="5"/>
        <v>0</v>
      </c>
      <c r="BJ15" s="155">
        <v>0.960566561014263</v>
      </c>
      <c r="BK15" s="53">
        <f t="shared" ref="BK15:BK25" si="17">BE15</f>
        <v>0</v>
      </c>
      <c r="BL15" s="53">
        <f t="shared" ref="BL15:BL25" si="18">BI15</f>
        <v>0</v>
      </c>
      <c r="BM15" s="53">
        <f t="shared" ref="BM15:BM25" si="19">BI15</f>
        <v>0</v>
      </c>
      <c r="BN15" s="53">
        <f t="shared" ref="BN15:BQ15" si="6">(IF(AND(BJ15&gt;0,$D15&gt;0),BJ15/$D15,0))</f>
        <v>0.960566561</v>
      </c>
      <c r="BO15" s="53">
        <f t="shared" si="6"/>
        <v>0</v>
      </c>
      <c r="BP15" s="156">
        <f t="shared" si="6"/>
        <v>0</v>
      </c>
      <c r="BQ15" s="156">
        <f t="shared" si="6"/>
        <v>0</v>
      </c>
    </row>
    <row r="16" ht="138.0" customHeight="1">
      <c r="A16" s="36" t="s">
        <v>153</v>
      </c>
      <c r="B16" s="36" t="s">
        <v>223</v>
      </c>
      <c r="C16" s="36" t="s">
        <v>224</v>
      </c>
      <c r="D16" s="157">
        <v>1.0</v>
      </c>
      <c r="E16" s="157">
        <v>1.0</v>
      </c>
      <c r="F16" s="151">
        <v>0.0</v>
      </c>
      <c r="G16" s="36" t="s">
        <v>232</v>
      </c>
      <c r="H16" s="54" t="s">
        <v>233</v>
      </c>
      <c r="I16" s="158" t="s">
        <v>234</v>
      </c>
      <c r="J16" s="119" t="s">
        <v>228</v>
      </c>
      <c r="K16" s="153" t="s">
        <v>229</v>
      </c>
      <c r="L16" s="153" t="s">
        <v>220</v>
      </c>
      <c r="M16" s="43">
        <v>0.0833</v>
      </c>
      <c r="N16" s="92"/>
      <c r="O16" s="43">
        <v>0.0833</v>
      </c>
      <c r="P16" s="92"/>
      <c r="Q16" s="43">
        <v>0.0833</v>
      </c>
      <c r="R16" s="92"/>
      <c r="S16" s="44">
        <f t="shared" ref="S16:T16" si="7">M16+O16+Q16</f>
        <v>0.2499</v>
      </c>
      <c r="T16" s="44">
        <f t="shared" si="7"/>
        <v>0</v>
      </c>
      <c r="U16" s="49"/>
      <c r="V16" s="132" t="s">
        <v>230</v>
      </c>
      <c r="W16" s="43">
        <v>0.0833</v>
      </c>
      <c r="X16" s="92"/>
      <c r="Y16" s="43">
        <v>0.0833</v>
      </c>
      <c r="Z16" s="92"/>
      <c r="AA16" s="43">
        <v>0.0833</v>
      </c>
      <c r="AB16" s="92"/>
      <c r="AC16" s="44">
        <f t="shared" ref="AC16:AD16" si="8">W16+Y16+AA16</f>
        <v>0.2499</v>
      </c>
      <c r="AD16" s="44">
        <f t="shared" si="8"/>
        <v>0</v>
      </c>
      <c r="AE16" s="49"/>
      <c r="AF16" s="134" t="s">
        <v>231</v>
      </c>
      <c r="AG16" s="43">
        <v>0.0833</v>
      </c>
      <c r="AH16" s="92"/>
      <c r="AI16" s="43">
        <v>0.0833</v>
      </c>
      <c r="AJ16" s="92"/>
      <c r="AK16" s="43">
        <v>0.0833</v>
      </c>
      <c r="AL16" s="92"/>
      <c r="AM16" s="44">
        <f t="shared" ref="AM16:AN16" si="9">AG16+AI16+AK16</f>
        <v>0.2499</v>
      </c>
      <c r="AN16" s="44">
        <f t="shared" si="9"/>
        <v>0</v>
      </c>
      <c r="AO16" s="49"/>
      <c r="AP16" s="49"/>
      <c r="AQ16" s="43">
        <v>0.0833</v>
      </c>
      <c r="AR16" s="92"/>
      <c r="AS16" s="43">
        <v>0.0833</v>
      </c>
      <c r="AT16" s="92"/>
      <c r="AU16" s="43">
        <v>0.0833</v>
      </c>
      <c r="AV16" s="92"/>
      <c r="AW16" s="44">
        <f t="shared" ref="AW16:AX16" si="10">AQ16+AS16+AU16</f>
        <v>0.2499</v>
      </c>
      <c r="AX16" s="44">
        <f t="shared" si="10"/>
        <v>0</v>
      </c>
      <c r="AY16" s="49"/>
      <c r="AZ16" s="49"/>
      <c r="BA16" s="52">
        <f t="shared" si="11"/>
        <v>0.9996</v>
      </c>
      <c r="BB16" s="49">
        <f t="shared" si="12"/>
        <v>0</v>
      </c>
      <c r="BC16" s="49">
        <f t="shared" si="13"/>
        <v>0</v>
      </c>
      <c r="BD16" s="49">
        <f t="shared" si="14"/>
        <v>0</v>
      </c>
      <c r="BE16" s="49">
        <f t="shared" si="15"/>
        <v>0</v>
      </c>
      <c r="BF16" s="53">
        <f t="shared" ref="BF16:BI16" si="16">IF(AND(BB16&gt;0,$BA16&gt;0),BB16/$BA16,0)</f>
        <v>0</v>
      </c>
      <c r="BG16" s="53">
        <f t="shared" si="16"/>
        <v>0</v>
      </c>
      <c r="BH16" s="53">
        <f t="shared" si="16"/>
        <v>0</v>
      </c>
      <c r="BI16" s="53">
        <f t="shared" si="16"/>
        <v>0</v>
      </c>
      <c r="BJ16" s="155">
        <v>1.0</v>
      </c>
      <c r="BK16" s="53">
        <f t="shared" si="17"/>
        <v>0</v>
      </c>
      <c r="BL16" s="53">
        <f t="shared" si="18"/>
        <v>0</v>
      </c>
      <c r="BM16" s="53">
        <f t="shared" si="19"/>
        <v>0</v>
      </c>
      <c r="BN16" s="53">
        <f t="shared" ref="BN16:BQ16" si="20">(IF(AND(BJ16&gt;0,$D16&gt;0),BJ16/$D16,0))</f>
        <v>1</v>
      </c>
      <c r="BO16" s="53">
        <f t="shared" si="20"/>
        <v>0</v>
      </c>
      <c r="BP16" s="156">
        <f t="shared" si="20"/>
        <v>0</v>
      </c>
      <c r="BQ16" s="156">
        <f t="shared" si="20"/>
        <v>0</v>
      </c>
    </row>
    <row r="17" ht="124.5" customHeight="1">
      <c r="A17" s="36" t="s">
        <v>153</v>
      </c>
      <c r="B17" s="36" t="s">
        <v>223</v>
      </c>
      <c r="C17" s="36" t="s">
        <v>224</v>
      </c>
      <c r="D17" s="157">
        <v>1.0</v>
      </c>
      <c r="E17" s="157">
        <v>1.0</v>
      </c>
      <c r="F17" s="151">
        <v>0.0</v>
      </c>
      <c r="G17" s="36" t="s">
        <v>235</v>
      </c>
      <c r="H17" s="54" t="s">
        <v>236</v>
      </c>
      <c r="I17" s="158" t="s">
        <v>237</v>
      </c>
      <c r="J17" s="119" t="s">
        <v>228</v>
      </c>
      <c r="K17" s="153" t="s">
        <v>229</v>
      </c>
      <c r="L17" s="153" t="s">
        <v>220</v>
      </c>
      <c r="M17" s="43">
        <v>0.0833</v>
      </c>
      <c r="N17" s="92"/>
      <c r="O17" s="43">
        <v>0.0833</v>
      </c>
      <c r="P17" s="92"/>
      <c r="Q17" s="43">
        <v>0.0833</v>
      </c>
      <c r="R17" s="92"/>
      <c r="S17" s="44">
        <f t="shared" ref="S17:T17" si="21">M17+O17+Q17</f>
        <v>0.2499</v>
      </c>
      <c r="T17" s="44">
        <f t="shared" si="21"/>
        <v>0</v>
      </c>
      <c r="U17" s="49"/>
      <c r="V17" s="132" t="s">
        <v>230</v>
      </c>
      <c r="W17" s="43">
        <v>0.0833</v>
      </c>
      <c r="X17" s="92"/>
      <c r="Y17" s="43">
        <v>0.0833</v>
      </c>
      <c r="Z17" s="92"/>
      <c r="AA17" s="43">
        <v>0.0833</v>
      </c>
      <c r="AB17" s="92"/>
      <c r="AC17" s="44">
        <f t="shared" ref="AC17:AD17" si="22">W17+Y17+AA17</f>
        <v>0.2499</v>
      </c>
      <c r="AD17" s="44">
        <f t="shared" si="22"/>
        <v>0</v>
      </c>
      <c r="AE17" s="49"/>
      <c r="AF17" s="134" t="s">
        <v>231</v>
      </c>
      <c r="AG17" s="43">
        <v>0.0833</v>
      </c>
      <c r="AH17" s="92"/>
      <c r="AI17" s="43">
        <v>0.0833</v>
      </c>
      <c r="AJ17" s="92"/>
      <c r="AK17" s="43">
        <v>0.0833</v>
      </c>
      <c r="AL17" s="92"/>
      <c r="AM17" s="44">
        <f t="shared" ref="AM17:AN17" si="23">AG17+AI17+AK17</f>
        <v>0.2499</v>
      </c>
      <c r="AN17" s="44">
        <f t="shared" si="23"/>
        <v>0</v>
      </c>
      <c r="AO17" s="49"/>
      <c r="AP17" s="49"/>
      <c r="AQ17" s="43">
        <v>0.0833</v>
      </c>
      <c r="AR17" s="92"/>
      <c r="AS17" s="43">
        <v>0.0833</v>
      </c>
      <c r="AT17" s="92"/>
      <c r="AU17" s="43">
        <v>0.0833</v>
      </c>
      <c r="AV17" s="92"/>
      <c r="AW17" s="44">
        <f t="shared" ref="AW17:AX17" si="24">AQ17+AS17+AU17</f>
        <v>0.2499</v>
      </c>
      <c r="AX17" s="44">
        <f t="shared" si="24"/>
        <v>0</v>
      </c>
      <c r="AY17" s="49"/>
      <c r="AZ17" s="49"/>
      <c r="BA17" s="52">
        <f t="shared" si="11"/>
        <v>0.9996</v>
      </c>
      <c r="BB17" s="49">
        <f t="shared" si="12"/>
        <v>0</v>
      </c>
      <c r="BC17" s="49">
        <f t="shared" si="13"/>
        <v>0</v>
      </c>
      <c r="BD17" s="49">
        <f t="shared" si="14"/>
        <v>0</v>
      </c>
      <c r="BE17" s="49">
        <f t="shared" si="15"/>
        <v>0</v>
      </c>
      <c r="BF17" s="53">
        <f t="shared" ref="BF17:BI17" si="25">IF(AND(BB17&gt;0,$BA17&gt;0),BB17/$BA17,0)</f>
        <v>0</v>
      </c>
      <c r="BG17" s="53">
        <f t="shared" si="25"/>
        <v>0</v>
      </c>
      <c r="BH17" s="53">
        <f t="shared" si="25"/>
        <v>0</v>
      </c>
      <c r="BI17" s="53">
        <f t="shared" si="25"/>
        <v>0</v>
      </c>
      <c r="BJ17" s="155">
        <v>0.9984152139461173</v>
      </c>
      <c r="BK17" s="53">
        <f t="shared" si="17"/>
        <v>0</v>
      </c>
      <c r="BL17" s="53">
        <f t="shared" si="18"/>
        <v>0</v>
      </c>
      <c r="BM17" s="53">
        <f t="shared" si="19"/>
        <v>0</v>
      </c>
      <c r="BN17" s="53">
        <f t="shared" ref="BN17:BQ17" si="26">(IF(AND(BJ17&gt;0,$D17&gt;0),BJ17/$D17,0))</f>
        <v>0.9984152139</v>
      </c>
      <c r="BO17" s="53">
        <f t="shared" si="26"/>
        <v>0</v>
      </c>
      <c r="BP17" s="156">
        <f t="shared" si="26"/>
        <v>0</v>
      </c>
      <c r="BQ17" s="156">
        <f t="shared" si="26"/>
        <v>0</v>
      </c>
    </row>
    <row r="18" ht="89.25" customHeight="1">
      <c r="A18" s="36" t="s">
        <v>153</v>
      </c>
      <c r="B18" s="36" t="s">
        <v>223</v>
      </c>
      <c r="C18" s="36" t="s">
        <v>224</v>
      </c>
      <c r="D18" s="157">
        <v>1.0</v>
      </c>
      <c r="E18" s="157">
        <v>1.0</v>
      </c>
      <c r="F18" s="151">
        <v>0.0</v>
      </c>
      <c r="G18" s="36" t="s">
        <v>238</v>
      </c>
      <c r="H18" s="54" t="s">
        <v>239</v>
      </c>
      <c r="I18" s="158" t="s">
        <v>240</v>
      </c>
      <c r="J18" s="119" t="s">
        <v>228</v>
      </c>
      <c r="K18" s="153" t="s">
        <v>229</v>
      </c>
      <c r="L18" s="153" t="s">
        <v>220</v>
      </c>
      <c r="M18" s="43">
        <v>0.0833</v>
      </c>
      <c r="N18" s="92"/>
      <c r="O18" s="43">
        <v>0.0833</v>
      </c>
      <c r="P18" s="92"/>
      <c r="Q18" s="43">
        <v>0.0833</v>
      </c>
      <c r="R18" s="92"/>
      <c r="S18" s="44">
        <f t="shared" ref="S18:T18" si="27">M18+O18+Q18</f>
        <v>0.2499</v>
      </c>
      <c r="T18" s="44">
        <f t="shared" si="27"/>
        <v>0</v>
      </c>
      <c r="U18" s="49"/>
      <c r="V18" s="132" t="s">
        <v>230</v>
      </c>
      <c r="W18" s="43">
        <v>0.0833</v>
      </c>
      <c r="X18" s="92"/>
      <c r="Y18" s="43">
        <v>0.0833</v>
      </c>
      <c r="Z18" s="92"/>
      <c r="AA18" s="43">
        <v>0.0833</v>
      </c>
      <c r="AB18" s="92"/>
      <c r="AC18" s="44">
        <f t="shared" ref="AC18:AD18" si="28">W18+Y18+AA18</f>
        <v>0.2499</v>
      </c>
      <c r="AD18" s="44">
        <f t="shared" si="28"/>
        <v>0</v>
      </c>
      <c r="AE18" s="49"/>
      <c r="AF18" s="134" t="s">
        <v>231</v>
      </c>
      <c r="AG18" s="43">
        <v>0.0833</v>
      </c>
      <c r="AH18" s="92"/>
      <c r="AI18" s="43">
        <v>0.0833</v>
      </c>
      <c r="AJ18" s="92"/>
      <c r="AK18" s="43">
        <v>0.0833</v>
      </c>
      <c r="AL18" s="92"/>
      <c r="AM18" s="44">
        <f t="shared" ref="AM18:AN18" si="29">AG18+AI18+AK18</f>
        <v>0.2499</v>
      </c>
      <c r="AN18" s="44">
        <f t="shared" si="29"/>
        <v>0</v>
      </c>
      <c r="AO18" s="49"/>
      <c r="AP18" s="49"/>
      <c r="AQ18" s="43">
        <v>0.0833</v>
      </c>
      <c r="AR18" s="92"/>
      <c r="AS18" s="43">
        <v>0.0833</v>
      </c>
      <c r="AT18" s="92"/>
      <c r="AU18" s="43">
        <v>0.0833</v>
      </c>
      <c r="AV18" s="92"/>
      <c r="AW18" s="44">
        <f t="shared" ref="AW18:AX18" si="30">AQ18+AS18+AU18</f>
        <v>0.2499</v>
      </c>
      <c r="AX18" s="44">
        <f t="shared" si="30"/>
        <v>0</v>
      </c>
      <c r="AY18" s="49"/>
      <c r="AZ18" s="49"/>
      <c r="BA18" s="52">
        <f t="shared" si="11"/>
        <v>0.9996</v>
      </c>
      <c r="BB18" s="49">
        <f t="shared" si="12"/>
        <v>0</v>
      </c>
      <c r="BC18" s="49">
        <f t="shared" si="13"/>
        <v>0</v>
      </c>
      <c r="BD18" s="49">
        <f t="shared" si="14"/>
        <v>0</v>
      </c>
      <c r="BE18" s="49">
        <f t="shared" si="15"/>
        <v>0</v>
      </c>
      <c r="BF18" s="53">
        <f t="shared" ref="BF18:BI18" si="31">IF(AND(BB18&gt;0,$BA18&gt;0),BB18/$BA18,0)</f>
        <v>0</v>
      </c>
      <c r="BG18" s="53">
        <f t="shared" si="31"/>
        <v>0</v>
      </c>
      <c r="BH18" s="53">
        <f t="shared" si="31"/>
        <v>0</v>
      </c>
      <c r="BI18" s="53">
        <f t="shared" si="31"/>
        <v>0</v>
      </c>
      <c r="BJ18" s="155">
        <v>1.0</v>
      </c>
      <c r="BK18" s="53">
        <f t="shared" si="17"/>
        <v>0</v>
      </c>
      <c r="BL18" s="53">
        <f t="shared" si="18"/>
        <v>0</v>
      </c>
      <c r="BM18" s="53">
        <f t="shared" si="19"/>
        <v>0</v>
      </c>
      <c r="BN18" s="53">
        <f t="shared" ref="BN18:BQ18" si="32">(IF(AND(BJ18&gt;0,$D18&gt;0),BJ18/$D18,0))</f>
        <v>1</v>
      </c>
      <c r="BO18" s="53">
        <f t="shared" si="32"/>
        <v>0</v>
      </c>
      <c r="BP18" s="156">
        <f t="shared" si="32"/>
        <v>0</v>
      </c>
      <c r="BQ18" s="156">
        <f t="shared" si="32"/>
        <v>0</v>
      </c>
    </row>
    <row r="19" ht="117.0" customHeight="1">
      <c r="A19" s="36" t="s">
        <v>153</v>
      </c>
      <c r="B19" s="36" t="s">
        <v>223</v>
      </c>
      <c r="C19" s="36" t="s">
        <v>224</v>
      </c>
      <c r="D19" s="157">
        <v>1.0</v>
      </c>
      <c r="E19" s="157">
        <v>1.0</v>
      </c>
      <c r="F19" s="151">
        <v>0.0</v>
      </c>
      <c r="G19" s="36" t="s">
        <v>241</v>
      </c>
      <c r="H19" s="54" t="s">
        <v>242</v>
      </c>
      <c r="I19" s="158" t="s">
        <v>243</v>
      </c>
      <c r="J19" s="119" t="s">
        <v>228</v>
      </c>
      <c r="K19" s="153" t="s">
        <v>229</v>
      </c>
      <c r="L19" s="153" t="s">
        <v>220</v>
      </c>
      <c r="M19" s="43">
        <v>0.0833</v>
      </c>
      <c r="N19" s="92"/>
      <c r="O19" s="43">
        <v>0.0833</v>
      </c>
      <c r="P19" s="92"/>
      <c r="Q19" s="43">
        <v>0.0833</v>
      </c>
      <c r="R19" s="92"/>
      <c r="S19" s="44">
        <f t="shared" ref="S19:T19" si="33">M19+O19+Q19</f>
        <v>0.2499</v>
      </c>
      <c r="T19" s="44">
        <f t="shared" si="33"/>
        <v>0</v>
      </c>
      <c r="U19" s="49"/>
      <c r="V19" s="132" t="s">
        <v>230</v>
      </c>
      <c r="W19" s="43">
        <v>0.0833</v>
      </c>
      <c r="X19" s="92"/>
      <c r="Y19" s="43">
        <v>0.0833</v>
      </c>
      <c r="Z19" s="92"/>
      <c r="AA19" s="43">
        <v>0.0833</v>
      </c>
      <c r="AB19" s="92"/>
      <c r="AC19" s="44">
        <f t="shared" ref="AC19:AD19" si="34">W19+Y19+AA19</f>
        <v>0.2499</v>
      </c>
      <c r="AD19" s="44">
        <f t="shared" si="34"/>
        <v>0</v>
      </c>
      <c r="AE19" s="49"/>
      <c r="AF19" s="134" t="s">
        <v>231</v>
      </c>
      <c r="AG19" s="43">
        <v>0.0833</v>
      </c>
      <c r="AH19" s="92"/>
      <c r="AI19" s="43">
        <v>0.0833</v>
      </c>
      <c r="AJ19" s="92"/>
      <c r="AK19" s="43">
        <v>0.0833</v>
      </c>
      <c r="AL19" s="92"/>
      <c r="AM19" s="44">
        <f t="shared" ref="AM19:AN19" si="35">AG19+AI19+AK19</f>
        <v>0.2499</v>
      </c>
      <c r="AN19" s="44">
        <f t="shared" si="35"/>
        <v>0</v>
      </c>
      <c r="AO19" s="49"/>
      <c r="AP19" s="49"/>
      <c r="AQ19" s="43">
        <v>0.0833</v>
      </c>
      <c r="AR19" s="92"/>
      <c r="AS19" s="43">
        <v>0.0833</v>
      </c>
      <c r="AT19" s="92"/>
      <c r="AU19" s="43">
        <v>0.0833</v>
      </c>
      <c r="AV19" s="92"/>
      <c r="AW19" s="44">
        <f t="shared" ref="AW19:AX19" si="36">AQ19+AS19+AU19</f>
        <v>0.2499</v>
      </c>
      <c r="AX19" s="44">
        <f t="shared" si="36"/>
        <v>0</v>
      </c>
      <c r="AY19" s="49"/>
      <c r="AZ19" s="49"/>
      <c r="BA19" s="52">
        <f t="shared" si="11"/>
        <v>0.9996</v>
      </c>
      <c r="BB19" s="49">
        <f t="shared" si="12"/>
        <v>0</v>
      </c>
      <c r="BC19" s="49">
        <f t="shared" si="13"/>
        <v>0</v>
      </c>
      <c r="BD19" s="49">
        <f t="shared" si="14"/>
        <v>0</v>
      </c>
      <c r="BE19" s="49">
        <f t="shared" si="15"/>
        <v>0</v>
      </c>
      <c r="BF19" s="53">
        <f t="shared" ref="BF19:BI19" si="37">IF(AND(BB19&gt;0,$BA19&gt;0),BB19/$BA19,0)</f>
        <v>0</v>
      </c>
      <c r="BG19" s="53">
        <f t="shared" si="37"/>
        <v>0</v>
      </c>
      <c r="BH19" s="53">
        <f t="shared" si="37"/>
        <v>0</v>
      </c>
      <c r="BI19" s="53">
        <f t="shared" si="37"/>
        <v>0</v>
      </c>
      <c r="BJ19" s="155">
        <v>0.8421156893819335</v>
      </c>
      <c r="BK19" s="53">
        <f t="shared" si="17"/>
        <v>0</v>
      </c>
      <c r="BL19" s="53">
        <f t="shared" si="18"/>
        <v>0</v>
      </c>
      <c r="BM19" s="53">
        <f t="shared" si="19"/>
        <v>0</v>
      </c>
      <c r="BN19" s="53">
        <f t="shared" ref="BN19:BQ19" si="38">(IF(AND(BJ19&gt;0,$D19&gt;0),BJ19/$D19,0))</f>
        <v>0.8421156894</v>
      </c>
      <c r="BO19" s="53">
        <f t="shared" si="38"/>
        <v>0</v>
      </c>
      <c r="BP19" s="156">
        <f t="shared" si="38"/>
        <v>0</v>
      </c>
      <c r="BQ19" s="156">
        <f t="shared" si="38"/>
        <v>0</v>
      </c>
    </row>
    <row r="20" ht="135.0" customHeight="1">
      <c r="A20" s="36" t="s">
        <v>153</v>
      </c>
      <c r="B20" s="36" t="s">
        <v>223</v>
      </c>
      <c r="C20" s="36" t="s">
        <v>224</v>
      </c>
      <c r="D20" s="157">
        <v>1.0</v>
      </c>
      <c r="E20" s="157">
        <v>1.0</v>
      </c>
      <c r="F20" s="151">
        <v>0.0</v>
      </c>
      <c r="G20" s="36" t="s">
        <v>244</v>
      </c>
      <c r="H20" s="54" t="s">
        <v>242</v>
      </c>
      <c r="I20" s="158" t="s">
        <v>245</v>
      </c>
      <c r="J20" s="119" t="s">
        <v>228</v>
      </c>
      <c r="K20" s="153" t="s">
        <v>229</v>
      </c>
      <c r="L20" s="153" t="s">
        <v>220</v>
      </c>
      <c r="M20" s="43">
        <v>0.0833</v>
      </c>
      <c r="N20" s="92"/>
      <c r="O20" s="43">
        <v>0.0833</v>
      </c>
      <c r="P20" s="92"/>
      <c r="Q20" s="43">
        <v>0.0833</v>
      </c>
      <c r="R20" s="92"/>
      <c r="S20" s="44">
        <f t="shared" ref="S20:T20" si="39">M20+O20+Q20</f>
        <v>0.2499</v>
      </c>
      <c r="T20" s="44">
        <f t="shared" si="39"/>
        <v>0</v>
      </c>
      <c r="U20" s="49"/>
      <c r="V20" s="132" t="s">
        <v>230</v>
      </c>
      <c r="W20" s="43">
        <v>0.0833</v>
      </c>
      <c r="X20" s="92"/>
      <c r="Y20" s="43">
        <v>0.0833</v>
      </c>
      <c r="Z20" s="92"/>
      <c r="AA20" s="43">
        <v>0.0833</v>
      </c>
      <c r="AB20" s="92"/>
      <c r="AC20" s="44">
        <f t="shared" ref="AC20:AD20" si="40">W20+Y20+AA20</f>
        <v>0.2499</v>
      </c>
      <c r="AD20" s="44">
        <f t="shared" si="40"/>
        <v>0</v>
      </c>
      <c r="AE20" s="49"/>
      <c r="AF20" s="134" t="s">
        <v>231</v>
      </c>
      <c r="AG20" s="43">
        <v>0.0833</v>
      </c>
      <c r="AH20" s="92"/>
      <c r="AI20" s="43">
        <v>0.0833</v>
      </c>
      <c r="AJ20" s="92"/>
      <c r="AK20" s="43">
        <v>0.0833</v>
      </c>
      <c r="AL20" s="92"/>
      <c r="AM20" s="44">
        <f t="shared" ref="AM20:AN20" si="41">AG20+AI20+AK20</f>
        <v>0.2499</v>
      </c>
      <c r="AN20" s="44">
        <f t="shared" si="41"/>
        <v>0</v>
      </c>
      <c r="AO20" s="49"/>
      <c r="AP20" s="49"/>
      <c r="AQ20" s="43">
        <v>0.0833</v>
      </c>
      <c r="AR20" s="92"/>
      <c r="AS20" s="43">
        <v>0.0833</v>
      </c>
      <c r="AT20" s="92"/>
      <c r="AU20" s="43">
        <v>0.0833</v>
      </c>
      <c r="AV20" s="92"/>
      <c r="AW20" s="44">
        <f t="shared" ref="AW20:AX20" si="42">AQ20+AS20+AU20</f>
        <v>0.2499</v>
      </c>
      <c r="AX20" s="44">
        <f t="shared" si="42"/>
        <v>0</v>
      </c>
      <c r="AY20" s="49"/>
      <c r="AZ20" s="49"/>
      <c r="BA20" s="52">
        <f t="shared" si="11"/>
        <v>0.9996</v>
      </c>
      <c r="BB20" s="49">
        <f t="shared" si="12"/>
        <v>0</v>
      </c>
      <c r="BC20" s="49">
        <f t="shared" si="13"/>
        <v>0</v>
      </c>
      <c r="BD20" s="49">
        <f t="shared" si="14"/>
        <v>0</v>
      </c>
      <c r="BE20" s="49">
        <f t="shared" si="15"/>
        <v>0</v>
      </c>
      <c r="BF20" s="53">
        <f t="shared" ref="BF20:BI20" si="43">IF(AND(BB20&gt;0,$BA20&gt;0),BB20/$BA20,0)</f>
        <v>0</v>
      </c>
      <c r="BG20" s="53">
        <f t="shared" si="43"/>
        <v>0</v>
      </c>
      <c r="BH20" s="53">
        <f t="shared" si="43"/>
        <v>0</v>
      </c>
      <c r="BI20" s="53">
        <f t="shared" si="43"/>
        <v>0</v>
      </c>
      <c r="BJ20" s="155">
        <v>1.0</v>
      </c>
      <c r="BK20" s="53">
        <f t="shared" si="17"/>
        <v>0</v>
      </c>
      <c r="BL20" s="53">
        <f t="shared" si="18"/>
        <v>0</v>
      </c>
      <c r="BM20" s="53">
        <f t="shared" si="19"/>
        <v>0</v>
      </c>
      <c r="BN20" s="53">
        <f t="shared" ref="BN20:BQ20" si="44">(IF(AND(BJ20&gt;0,$D20&gt;0),BJ20/$D20,0))</f>
        <v>1</v>
      </c>
      <c r="BO20" s="53">
        <f t="shared" si="44"/>
        <v>0</v>
      </c>
      <c r="BP20" s="156">
        <f t="shared" si="44"/>
        <v>0</v>
      </c>
      <c r="BQ20" s="156">
        <f t="shared" si="44"/>
        <v>0</v>
      </c>
    </row>
    <row r="21" ht="106.5" customHeight="1">
      <c r="A21" s="36" t="s">
        <v>153</v>
      </c>
      <c r="B21" s="36" t="s">
        <v>223</v>
      </c>
      <c r="C21" s="36" t="s">
        <v>224</v>
      </c>
      <c r="D21" s="157">
        <v>1.0</v>
      </c>
      <c r="E21" s="157">
        <v>1.0</v>
      </c>
      <c r="F21" s="151">
        <v>0.0</v>
      </c>
      <c r="G21" s="36" t="s">
        <v>246</v>
      </c>
      <c r="H21" s="54" t="s">
        <v>247</v>
      </c>
      <c r="I21" s="158" t="s">
        <v>248</v>
      </c>
      <c r="J21" s="119" t="s">
        <v>228</v>
      </c>
      <c r="K21" s="153" t="s">
        <v>229</v>
      </c>
      <c r="L21" s="153" t="s">
        <v>220</v>
      </c>
      <c r="M21" s="43">
        <v>0.0833</v>
      </c>
      <c r="N21" s="92"/>
      <c r="O21" s="43">
        <v>0.0833</v>
      </c>
      <c r="P21" s="92"/>
      <c r="Q21" s="43">
        <v>0.0833</v>
      </c>
      <c r="R21" s="92"/>
      <c r="S21" s="44">
        <f t="shared" ref="S21:T21" si="45">M21+O21+Q21</f>
        <v>0.2499</v>
      </c>
      <c r="T21" s="44">
        <f t="shared" si="45"/>
        <v>0</v>
      </c>
      <c r="U21" s="49"/>
      <c r="V21" s="132" t="s">
        <v>230</v>
      </c>
      <c r="W21" s="43">
        <v>0.0833</v>
      </c>
      <c r="X21" s="92"/>
      <c r="Y21" s="43">
        <v>0.0833</v>
      </c>
      <c r="Z21" s="92"/>
      <c r="AA21" s="43">
        <v>0.0833</v>
      </c>
      <c r="AB21" s="92"/>
      <c r="AC21" s="44">
        <f t="shared" ref="AC21:AD21" si="46">W21+Y21+AA21</f>
        <v>0.2499</v>
      </c>
      <c r="AD21" s="44">
        <f t="shared" si="46"/>
        <v>0</v>
      </c>
      <c r="AE21" s="49"/>
      <c r="AF21" s="134" t="s">
        <v>231</v>
      </c>
      <c r="AG21" s="43">
        <v>0.0833</v>
      </c>
      <c r="AH21" s="92"/>
      <c r="AI21" s="43">
        <v>0.0833</v>
      </c>
      <c r="AJ21" s="92"/>
      <c r="AK21" s="43">
        <v>0.0833</v>
      </c>
      <c r="AL21" s="92"/>
      <c r="AM21" s="44">
        <f t="shared" ref="AM21:AN21" si="47">AG21+AI21+AK21</f>
        <v>0.2499</v>
      </c>
      <c r="AN21" s="44">
        <f t="shared" si="47"/>
        <v>0</v>
      </c>
      <c r="AO21" s="49"/>
      <c r="AP21" s="49"/>
      <c r="AQ21" s="43">
        <v>0.0833</v>
      </c>
      <c r="AR21" s="92"/>
      <c r="AS21" s="43">
        <v>0.0833</v>
      </c>
      <c r="AT21" s="92"/>
      <c r="AU21" s="43">
        <v>0.0833</v>
      </c>
      <c r="AV21" s="92"/>
      <c r="AW21" s="44">
        <f t="shared" ref="AW21:AX21" si="48">AQ21+AS21+AU21</f>
        <v>0.2499</v>
      </c>
      <c r="AX21" s="44">
        <f t="shared" si="48"/>
        <v>0</v>
      </c>
      <c r="AY21" s="49"/>
      <c r="AZ21" s="49"/>
      <c r="BA21" s="52">
        <f t="shared" si="11"/>
        <v>0.9996</v>
      </c>
      <c r="BB21" s="49">
        <f t="shared" si="12"/>
        <v>0</v>
      </c>
      <c r="BC21" s="49">
        <f t="shared" si="13"/>
        <v>0</v>
      </c>
      <c r="BD21" s="49">
        <f t="shared" si="14"/>
        <v>0</v>
      </c>
      <c r="BE21" s="49">
        <f t="shared" si="15"/>
        <v>0</v>
      </c>
      <c r="BF21" s="53">
        <f t="shared" ref="BF21:BI21" si="49">IF(AND(BB21&gt;0,$BA21&gt;0),BB21/$BA21,0)</f>
        <v>0</v>
      </c>
      <c r="BG21" s="53">
        <f t="shared" si="49"/>
        <v>0</v>
      </c>
      <c r="BH21" s="53">
        <f t="shared" si="49"/>
        <v>0</v>
      </c>
      <c r="BI21" s="53">
        <f t="shared" si="49"/>
        <v>0</v>
      </c>
      <c r="BJ21" s="155">
        <v>1.0</v>
      </c>
      <c r="BK21" s="53">
        <f t="shared" si="17"/>
        <v>0</v>
      </c>
      <c r="BL21" s="53">
        <f t="shared" si="18"/>
        <v>0</v>
      </c>
      <c r="BM21" s="53">
        <f t="shared" si="19"/>
        <v>0</v>
      </c>
      <c r="BN21" s="53">
        <f t="shared" ref="BN21:BQ21" si="50">(IF(AND(BJ21&gt;0,$D21&gt;0),BJ21/$D21,0))</f>
        <v>1</v>
      </c>
      <c r="BO21" s="53">
        <f t="shared" si="50"/>
        <v>0</v>
      </c>
      <c r="BP21" s="156">
        <f t="shared" si="50"/>
        <v>0</v>
      </c>
      <c r="BQ21" s="156">
        <f t="shared" si="50"/>
        <v>0</v>
      </c>
    </row>
    <row r="22" ht="139.5" customHeight="1">
      <c r="A22" s="36" t="s">
        <v>153</v>
      </c>
      <c r="B22" s="36" t="s">
        <v>223</v>
      </c>
      <c r="C22" s="36" t="s">
        <v>224</v>
      </c>
      <c r="D22" s="157">
        <v>1.0</v>
      </c>
      <c r="E22" s="157">
        <v>1.0</v>
      </c>
      <c r="F22" s="151">
        <v>0.0</v>
      </c>
      <c r="G22" s="36" t="s">
        <v>249</v>
      </c>
      <c r="H22" s="54" t="s">
        <v>250</v>
      </c>
      <c r="I22" s="54" t="s">
        <v>251</v>
      </c>
      <c r="J22" s="159" t="s">
        <v>252</v>
      </c>
      <c r="K22" s="153" t="s">
        <v>229</v>
      </c>
      <c r="L22" s="153" t="s">
        <v>220</v>
      </c>
      <c r="M22" s="43">
        <v>0.0833</v>
      </c>
      <c r="N22" s="92"/>
      <c r="O22" s="43">
        <v>0.0833</v>
      </c>
      <c r="P22" s="92"/>
      <c r="Q22" s="43">
        <v>0.0833</v>
      </c>
      <c r="R22" s="92"/>
      <c r="S22" s="44">
        <f t="shared" ref="S22:T22" si="51">M22+O22+Q22</f>
        <v>0.2499</v>
      </c>
      <c r="T22" s="44">
        <f t="shared" si="51"/>
        <v>0</v>
      </c>
      <c r="U22" s="49"/>
      <c r="V22" s="132" t="s">
        <v>230</v>
      </c>
      <c r="W22" s="43">
        <v>0.0833</v>
      </c>
      <c r="X22" s="92"/>
      <c r="Y22" s="43">
        <v>0.0833</v>
      </c>
      <c r="Z22" s="92"/>
      <c r="AA22" s="43">
        <v>0.0833</v>
      </c>
      <c r="AB22" s="92"/>
      <c r="AC22" s="44">
        <f t="shared" ref="AC22:AD22" si="52">W22+Y22+AA22</f>
        <v>0.2499</v>
      </c>
      <c r="AD22" s="44">
        <f t="shared" si="52"/>
        <v>0</v>
      </c>
      <c r="AE22" s="49"/>
      <c r="AF22" s="134" t="s">
        <v>231</v>
      </c>
      <c r="AG22" s="43">
        <v>0.0833</v>
      </c>
      <c r="AH22" s="92"/>
      <c r="AI22" s="43">
        <v>0.0833</v>
      </c>
      <c r="AJ22" s="92"/>
      <c r="AK22" s="43">
        <v>0.0833</v>
      </c>
      <c r="AL22" s="92"/>
      <c r="AM22" s="44">
        <f t="shared" ref="AM22:AN22" si="53">AG22+AI22+AK22</f>
        <v>0.2499</v>
      </c>
      <c r="AN22" s="44">
        <f t="shared" si="53"/>
        <v>0</v>
      </c>
      <c r="AO22" s="49"/>
      <c r="AP22" s="49"/>
      <c r="AQ22" s="43">
        <v>0.0833</v>
      </c>
      <c r="AR22" s="92"/>
      <c r="AS22" s="43">
        <v>0.0833</v>
      </c>
      <c r="AT22" s="92"/>
      <c r="AU22" s="43">
        <v>0.0833</v>
      </c>
      <c r="AV22" s="92"/>
      <c r="AW22" s="44">
        <f t="shared" ref="AW22:AX22" si="54">AQ22+AS22+AU22</f>
        <v>0.2499</v>
      </c>
      <c r="AX22" s="44">
        <f t="shared" si="54"/>
        <v>0</v>
      </c>
      <c r="AY22" s="49"/>
      <c r="AZ22" s="49"/>
      <c r="BA22" s="52">
        <f t="shared" si="11"/>
        <v>0.9996</v>
      </c>
      <c r="BB22" s="49">
        <f t="shared" si="12"/>
        <v>0</v>
      </c>
      <c r="BC22" s="49">
        <f t="shared" si="13"/>
        <v>0</v>
      </c>
      <c r="BD22" s="49">
        <f t="shared" si="14"/>
        <v>0</v>
      </c>
      <c r="BE22" s="49">
        <f t="shared" si="15"/>
        <v>0</v>
      </c>
      <c r="BF22" s="53">
        <f t="shared" ref="BF22:BI22" si="55">IF(AND(BB22&gt;0,$BA22&gt;0),BB22/$BA22,0)</f>
        <v>0</v>
      </c>
      <c r="BG22" s="53">
        <f t="shared" si="55"/>
        <v>0</v>
      </c>
      <c r="BH22" s="53">
        <f t="shared" si="55"/>
        <v>0</v>
      </c>
      <c r="BI22" s="53">
        <f t="shared" si="55"/>
        <v>0</v>
      </c>
      <c r="BJ22" s="155">
        <v>0.9606973058637083</v>
      </c>
      <c r="BK22" s="53">
        <f t="shared" si="17"/>
        <v>0</v>
      </c>
      <c r="BL22" s="53">
        <f t="shared" si="18"/>
        <v>0</v>
      </c>
      <c r="BM22" s="53">
        <f t="shared" si="19"/>
        <v>0</v>
      </c>
      <c r="BN22" s="53">
        <f t="shared" ref="BN22:BQ22" si="56">(IF(AND(BJ22&gt;0,$D22&gt;0),BJ22/$D22,0))</f>
        <v>0.9606973059</v>
      </c>
      <c r="BO22" s="53">
        <f t="shared" si="56"/>
        <v>0</v>
      </c>
      <c r="BP22" s="156">
        <f t="shared" si="56"/>
        <v>0</v>
      </c>
      <c r="BQ22" s="156">
        <f t="shared" si="56"/>
        <v>0</v>
      </c>
    </row>
    <row r="23" ht="129.75" customHeight="1">
      <c r="A23" s="36" t="s">
        <v>153</v>
      </c>
      <c r="B23" s="36" t="s">
        <v>223</v>
      </c>
      <c r="C23" s="36" t="s">
        <v>224</v>
      </c>
      <c r="D23" s="157">
        <v>1.0</v>
      </c>
      <c r="E23" s="157">
        <v>1.0</v>
      </c>
      <c r="F23" s="151">
        <v>0.0</v>
      </c>
      <c r="G23" s="36" t="s">
        <v>253</v>
      </c>
      <c r="H23" s="54" t="s">
        <v>254</v>
      </c>
      <c r="I23" s="158" t="s">
        <v>255</v>
      </c>
      <c r="J23" s="159" t="s">
        <v>252</v>
      </c>
      <c r="K23" s="153" t="s">
        <v>229</v>
      </c>
      <c r="L23" s="153" t="s">
        <v>220</v>
      </c>
      <c r="M23" s="43">
        <v>0.0833</v>
      </c>
      <c r="N23" s="92"/>
      <c r="O23" s="43">
        <v>0.0833</v>
      </c>
      <c r="P23" s="92"/>
      <c r="Q23" s="43">
        <v>0.0833</v>
      </c>
      <c r="R23" s="92"/>
      <c r="S23" s="44">
        <f t="shared" ref="S23:T23" si="57">M23+O23+Q23</f>
        <v>0.2499</v>
      </c>
      <c r="T23" s="44">
        <f t="shared" si="57"/>
        <v>0</v>
      </c>
      <c r="U23" s="49"/>
      <c r="V23" s="132" t="s">
        <v>230</v>
      </c>
      <c r="W23" s="43">
        <v>0.0833</v>
      </c>
      <c r="X23" s="92"/>
      <c r="Y23" s="43">
        <v>0.0833</v>
      </c>
      <c r="Z23" s="92"/>
      <c r="AA23" s="43">
        <v>0.0833</v>
      </c>
      <c r="AB23" s="92"/>
      <c r="AC23" s="44">
        <f t="shared" ref="AC23:AD23" si="58">W23+Y23+AA23</f>
        <v>0.2499</v>
      </c>
      <c r="AD23" s="44">
        <f t="shared" si="58"/>
        <v>0</v>
      </c>
      <c r="AE23" s="49"/>
      <c r="AF23" s="134" t="s">
        <v>231</v>
      </c>
      <c r="AG23" s="43">
        <v>0.0833</v>
      </c>
      <c r="AH23" s="92"/>
      <c r="AI23" s="43">
        <v>0.0833</v>
      </c>
      <c r="AJ23" s="92"/>
      <c r="AK23" s="43">
        <v>0.0833</v>
      </c>
      <c r="AL23" s="92"/>
      <c r="AM23" s="44">
        <f t="shared" ref="AM23:AN23" si="59">AG23+AI23+AK23</f>
        <v>0.2499</v>
      </c>
      <c r="AN23" s="44">
        <f t="shared" si="59"/>
        <v>0</v>
      </c>
      <c r="AO23" s="49"/>
      <c r="AP23" s="49"/>
      <c r="AQ23" s="43">
        <v>0.0833</v>
      </c>
      <c r="AR23" s="92"/>
      <c r="AS23" s="43">
        <v>0.0833</v>
      </c>
      <c r="AT23" s="92"/>
      <c r="AU23" s="43">
        <v>0.0833</v>
      </c>
      <c r="AV23" s="92"/>
      <c r="AW23" s="44">
        <f t="shared" ref="AW23:AX23" si="60">AQ23+AS23+AU23</f>
        <v>0.2499</v>
      </c>
      <c r="AX23" s="44">
        <f t="shared" si="60"/>
        <v>0</v>
      </c>
      <c r="AY23" s="49"/>
      <c r="AZ23" s="49"/>
      <c r="BA23" s="52">
        <f t="shared" si="11"/>
        <v>0.9996</v>
      </c>
      <c r="BB23" s="49">
        <f t="shared" si="12"/>
        <v>0</v>
      </c>
      <c r="BC23" s="49">
        <f t="shared" si="13"/>
        <v>0</v>
      </c>
      <c r="BD23" s="49">
        <f t="shared" si="14"/>
        <v>0</v>
      </c>
      <c r="BE23" s="49">
        <f t="shared" si="15"/>
        <v>0</v>
      </c>
      <c r="BF23" s="53">
        <f t="shared" ref="BF23:BI23" si="61">IF(AND(BB23&gt;0,$BA23&gt;0),BB23/$BA23,0)</f>
        <v>0</v>
      </c>
      <c r="BG23" s="53">
        <f t="shared" si="61"/>
        <v>0</v>
      </c>
      <c r="BH23" s="53">
        <f t="shared" si="61"/>
        <v>0</v>
      </c>
      <c r="BI23" s="53">
        <f t="shared" si="61"/>
        <v>0</v>
      </c>
      <c r="BJ23" s="155">
        <v>1.073811410459588</v>
      </c>
      <c r="BK23" s="53">
        <f t="shared" si="17"/>
        <v>0</v>
      </c>
      <c r="BL23" s="53">
        <f t="shared" si="18"/>
        <v>0</v>
      </c>
      <c r="BM23" s="53">
        <f t="shared" si="19"/>
        <v>0</v>
      </c>
      <c r="BN23" s="53">
        <f t="shared" ref="BN23:BQ23" si="62">(IF(AND(BJ23&gt;0,$D23&gt;0),BJ23/$D23,0))</f>
        <v>1.07381141</v>
      </c>
      <c r="BO23" s="53">
        <f t="shared" si="62"/>
        <v>0</v>
      </c>
      <c r="BP23" s="156">
        <f t="shared" si="62"/>
        <v>0</v>
      </c>
      <c r="BQ23" s="156">
        <f t="shared" si="62"/>
        <v>0</v>
      </c>
    </row>
    <row r="24" ht="121.5" customHeight="1">
      <c r="A24" s="36" t="s">
        <v>153</v>
      </c>
      <c r="B24" s="36" t="s">
        <v>223</v>
      </c>
      <c r="C24" s="36" t="s">
        <v>224</v>
      </c>
      <c r="D24" s="157">
        <v>1.0</v>
      </c>
      <c r="E24" s="157">
        <v>1.0</v>
      </c>
      <c r="F24" s="151">
        <v>0.0</v>
      </c>
      <c r="G24" s="36" t="s">
        <v>256</v>
      </c>
      <c r="H24" s="54" t="s">
        <v>257</v>
      </c>
      <c r="I24" s="158" t="s">
        <v>258</v>
      </c>
      <c r="J24" s="159" t="s">
        <v>252</v>
      </c>
      <c r="K24" s="153" t="s">
        <v>229</v>
      </c>
      <c r="L24" s="153" t="s">
        <v>220</v>
      </c>
      <c r="M24" s="43">
        <v>0.0833</v>
      </c>
      <c r="N24" s="92"/>
      <c r="O24" s="43">
        <v>0.0833</v>
      </c>
      <c r="P24" s="92"/>
      <c r="Q24" s="43">
        <v>0.0833</v>
      </c>
      <c r="R24" s="92"/>
      <c r="S24" s="44">
        <f t="shared" ref="S24:T24" si="63">M24+O24+Q24</f>
        <v>0.2499</v>
      </c>
      <c r="T24" s="44">
        <f t="shared" si="63"/>
        <v>0</v>
      </c>
      <c r="U24" s="49"/>
      <c r="V24" s="132" t="s">
        <v>230</v>
      </c>
      <c r="W24" s="43">
        <v>0.0833</v>
      </c>
      <c r="X24" s="92"/>
      <c r="Y24" s="43">
        <v>0.0833</v>
      </c>
      <c r="Z24" s="92"/>
      <c r="AA24" s="43">
        <v>0.0833</v>
      </c>
      <c r="AB24" s="92"/>
      <c r="AC24" s="44">
        <f t="shared" ref="AC24:AD24" si="64">W24+Y24+AA24</f>
        <v>0.2499</v>
      </c>
      <c r="AD24" s="44">
        <f t="shared" si="64"/>
        <v>0</v>
      </c>
      <c r="AE24" s="49"/>
      <c r="AF24" s="134" t="s">
        <v>231</v>
      </c>
      <c r="AG24" s="43">
        <v>0.0833</v>
      </c>
      <c r="AH24" s="92"/>
      <c r="AI24" s="43">
        <v>0.0833</v>
      </c>
      <c r="AJ24" s="92"/>
      <c r="AK24" s="43">
        <v>0.0833</v>
      </c>
      <c r="AL24" s="92"/>
      <c r="AM24" s="44">
        <f t="shared" ref="AM24:AN24" si="65">AG24+AI24+AK24</f>
        <v>0.2499</v>
      </c>
      <c r="AN24" s="44">
        <f t="shared" si="65"/>
        <v>0</v>
      </c>
      <c r="AO24" s="49"/>
      <c r="AP24" s="49"/>
      <c r="AQ24" s="43">
        <v>0.0833</v>
      </c>
      <c r="AR24" s="92"/>
      <c r="AS24" s="43">
        <v>0.0833</v>
      </c>
      <c r="AT24" s="92"/>
      <c r="AU24" s="43">
        <v>0.0833</v>
      </c>
      <c r="AV24" s="92"/>
      <c r="AW24" s="44">
        <f t="shared" ref="AW24:AX24" si="66">AQ24+AS24+AU24</f>
        <v>0.2499</v>
      </c>
      <c r="AX24" s="44">
        <f t="shared" si="66"/>
        <v>0</v>
      </c>
      <c r="AY24" s="49"/>
      <c r="AZ24" s="49"/>
      <c r="BA24" s="52">
        <f t="shared" si="11"/>
        <v>0.9996</v>
      </c>
      <c r="BB24" s="49">
        <f t="shared" si="12"/>
        <v>0</v>
      </c>
      <c r="BC24" s="49">
        <f t="shared" si="13"/>
        <v>0</v>
      </c>
      <c r="BD24" s="49">
        <f t="shared" si="14"/>
        <v>0</v>
      </c>
      <c r="BE24" s="49">
        <f t="shared" si="15"/>
        <v>0</v>
      </c>
      <c r="BF24" s="53">
        <f t="shared" ref="BF24:BI24" si="67">IF(AND(BB24&gt;0,$BA24&gt;0),BB24/$BA24,0)</f>
        <v>0</v>
      </c>
      <c r="BG24" s="53">
        <f t="shared" si="67"/>
        <v>0</v>
      </c>
      <c r="BH24" s="53">
        <f t="shared" si="67"/>
        <v>0</v>
      </c>
      <c r="BI24" s="53">
        <f t="shared" si="67"/>
        <v>0</v>
      </c>
      <c r="BJ24" s="155">
        <v>1.6548335974643422</v>
      </c>
      <c r="BK24" s="53">
        <f t="shared" si="17"/>
        <v>0</v>
      </c>
      <c r="BL24" s="53">
        <f t="shared" si="18"/>
        <v>0</v>
      </c>
      <c r="BM24" s="53">
        <f t="shared" si="19"/>
        <v>0</v>
      </c>
      <c r="BN24" s="53">
        <f t="shared" ref="BN24:BQ24" si="68">(IF(AND(BJ24&gt;0,$D24&gt;0),BJ24/$D24,0))</f>
        <v>1.654833597</v>
      </c>
      <c r="BO24" s="53">
        <f t="shared" si="68"/>
        <v>0</v>
      </c>
      <c r="BP24" s="156">
        <f t="shared" si="68"/>
        <v>0</v>
      </c>
      <c r="BQ24" s="156">
        <f t="shared" si="68"/>
        <v>0</v>
      </c>
    </row>
    <row r="25" ht="177.75" customHeight="1">
      <c r="A25" s="36" t="s">
        <v>153</v>
      </c>
      <c r="B25" s="36" t="s">
        <v>223</v>
      </c>
      <c r="C25" s="36" t="s">
        <v>224</v>
      </c>
      <c r="D25" s="157">
        <v>1.0</v>
      </c>
      <c r="E25" s="157">
        <v>1.0</v>
      </c>
      <c r="F25" s="151">
        <v>0.0</v>
      </c>
      <c r="G25" s="36" t="s">
        <v>259</v>
      </c>
      <c r="H25" s="54" t="s">
        <v>260</v>
      </c>
      <c r="I25" s="158" t="s">
        <v>261</v>
      </c>
      <c r="J25" s="119" t="s">
        <v>228</v>
      </c>
      <c r="K25" s="153" t="s">
        <v>229</v>
      </c>
      <c r="L25" s="153" t="s">
        <v>220</v>
      </c>
      <c r="M25" s="43">
        <v>0.0833</v>
      </c>
      <c r="N25" s="92"/>
      <c r="O25" s="43">
        <v>0.0833</v>
      </c>
      <c r="P25" s="92"/>
      <c r="Q25" s="43">
        <v>0.0833</v>
      </c>
      <c r="R25" s="92"/>
      <c r="S25" s="44">
        <f t="shared" ref="S25:T25" si="69">M25+O25+Q25</f>
        <v>0.2499</v>
      </c>
      <c r="T25" s="44">
        <f t="shared" si="69"/>
        <v>0</v>
      </c>
      <c r="U25" s="49"/>
      <c r="V25" s="132" t="s">
        <v>230</v>
      </c>
      <c r="W25" s="43">
        <v>0.0833</v>
      </c>
      <c r="X25" s="92"/>
      <c r="Y25" s="43">
        <v>0.0833</v>
      </c>
      <c r="Z25" s="92"/>
      <c r="AA25" s="43">
        <v>0.0833</v>
      </c>
      <c r="AB25" s="92"/>
      <c r="AC25" s="44">
        <f t="shared" ref="AC25:AD25" si="70">W25+Y25+AA25</f>
        <v>0.2499</v>
      </c>
      <c r="AD25" s="44">
        <f t="shared" si="70"/>
        <v>0</v>
      </c>
      <c r="AE25" s="49"/>
      <c r="AF25" s="134" t="s">
        <v>231</v>
      </c>
      <c r="AG25" s="43">
        <v>0.0833</v>
      </c>
      <c r="AH25" s="92"/>
      <c r="AI25" s="43">
        <v>0.0833</v>
      </c>
      <c r="AJ25" s="92"/>
      <c r="AK25" s="43">
        <v>0.0833</v>
      </c>
      <c r="AL25" s="92"/>
      <c r="AM25" s="44">
        <f t="shared" ref="AM25:AN25" si="71">AG25+AI25+AK25</f>
        <v>0.2499</v>
      </c>
      <c r="AN25" s="44">
        <f t="shared" si="71"/>
        <v>0</v>
      </c>
      <c r="AO25" s="49"/>
      <c r="AP25" s="49"/>
      <c r="AQ25" s="43">
        <v>0.0833</v>
      </c>
      <c r="AR25" s="92"/>
      <c r="AS25" s="43">
        <v>0.0833</v>
      </c>
      <c r="AT25" s="92"/>
      <c r="AU25" s="43">
        <v>0.0833</v>
      </c>
      <c r="AV25" s="92"/>
      <c r="AW25" s="44">
        <f t="shared" ref="AW25:AX25" si="72">AQ25+AS25+AU25</f>
        <v>0.2499</v>
      </c>
      <c r="AX25" s="44">
        <f t="shared" si="72"/>
        <v>0</v>
      </c>
      <c r="AY25" s="49"/>
      <c r="AZ25" s="49"/>
      <c r="BA25" s="52">
        <f t="shared" si="11"/>
        <v>0.9996</v>
      </c>
      <c r="BB25" s="49">
        <f t="shared" si="12"/>
        <v>0</v>
      </c>
      <c r="BC25" s="49">
        <f t="shared" si="13"/>
        <v>0</v>
      </c>
      <c r="BD25" s="49">
        <f t="shared" si="14"/>
        <v>0</v>
      </c>
      <c r="BE25" s="49">
        <f t="shared" si="15"/>
        <v>0</v>
      </c>
      <c r="BF25" s="53">
        <f t="shared" ref="BF25:BI25" si="73">IF(AND(BB25&gt;0,$BA25&gt;0),BB25/$BA25,0)</f>
        <v>0</v>
      </c>
      <c r="BG25" s="53">
        <f t="shared" si="73"/>
        <v>0</v>
      </c>
      <c r="BH25" s="53">
        <f t="shared" si="73"/>
        <v>0</v>
      </c>
      <c r="BI25" s="53">
        <f t="shared" si="73"/>
        <v>0</v>
      </c>
      <c r="BJ25" s="155">
        <v>1.6754457210776545</v>
      </c>
      <c r="BK25" s="53">
        <f t="shared" si="17"/>
        <v>0</v>
      </c>
      <c r="BL25" s="53">
        <f t="shared" si="18"/>
        <v>0</v>
      </c>
      <c r="BM25" s="53">
        <f t="shared" si="19"/>
        <v>0</v>
      </c>
      <c r="BN25" s="53">
        <f t="shared" ref="BN25:BQ25" si="74">(IF(AND(BJ25&gt;0,$D25&gt;0),BJ25/$D25,0))</f>
        <v>1.675445721</v>
      </c>
      <c r="BO25" s="53">
        <f t="shared" si="74"/>
        <v>0</v>
      </c>
      <c r="BP25" s="156">
        <f t="shared" si="74"/>
        <v>0</v>
      </c>
      <c r="BQ25" s="156">
        <f t="shared" si="74"/>
        <v>0</v>
      </c>
    </row>
    <row r="26" ht="26.25" hidden="1" customHeight="1">
      <c r="A26" s="37" t="s">
        <v>262</v>
      </c>
      <c r="B26" s="37"/>
      <c r="C26" s="37"/>
      <c r="D26" s="117" t="s">
        <v>262</v>
      </c>
      <c r="E26" s="117">
        <f t="shared" ref="E26:E33" si="81">BA26</f>
        <v>0</v>
      </c>
      <c r="F26" s="118" t="s">
        <v>262</v>
      </c>
      <c r="G26" s="36" t="s">
        <v>262</v>
      </c>
      <c r="H26" s="54"/>
      <c r="I26" s="41"/>
      <c r="J26" s="41"/>
      <c r="K26" s="41"/>
      <c r="L26" s="42" t="s">
        <v>262</v>
      </c>
      <c r="M26" s="48"/>
      <c r="N26" s="48"/>
      <c r="O26" s="48"/>
      <c r="P26" s="48"/>
      <c r="Q26" s="48"/>
      <c r="R26" s="48"/>
      <c r="S26" s="49">
        <f t="shared" ref="S26:T26" si="75">M26+O26+Q26</f>
        <v>0</v>
      </c>
      <c r="T26" s="49">
        <f t="shared" si="75"/>
        <v>0</v>
      </c>
      <c r="U26" s="49"/>
      <c r="V26" s="49"/>
      <c r="W26" s="48"/>
      <c r="X26" s="48"/>
      <c r="Y26" s="48"/>
      <c r="Z26" s="48"/>
      <c r="AA26" s="48"/>
      <c r="AB26" s="48"/>
      <c r="AC26" s="49">
        <f t="shared" ref="AC26:AD26" si="76">W26+Y26+AA26</f>
        <v>0</v>
      </c>
      <c r="AD26" s="49">
        <f t="shared" si="76"/>
        <v>0</v>
      </c>
      <c r="AE26" s="49"/>
      <c r="AF26" s="49"/>
      <c r="AG26" s="51"/>
      <c r="AH26" s="51"/>
      <c r="AI26" s="51"/>
      <c r="AJ26" s="51"/>
      <c r="AK26" s="51"/>
      <c r="AL26" s="51"/>
      <c r="AM26" s="49">
        <f t="shared" ref="AM26:AN26" si="77">AG26+AI26+AK26</f>
        <v>0</v>
      </c>
      <c r="AN26" s="49">
        <f t="shared" si="77"/>
        <v>0</v>
      </c>
      <c r="AO26" s="49"/>
      <c r="AP26" s="49"/>
      <c r="AQ26" s="51"/>
      <c r="AR26" s="51"/>
      <c r="AS26" s="51"/>
      <c r="AT26" s="51"/>
      <c r="AU26" s="51"/>
      <c r="AV26" s="51"/>
      <c r="AW26" s="49">
        <f t="shared" ref="AW26:AX26" si="78">AQ26+AS26+AU26</f>
        <v>0</v>
      </c>
      <c r="AX26" s="49">
        <f t="shared" si="78"/>
        <v>0</v>
      </c>
      <c r="AY26" s="49"/>
      <c r="AZ26" s="49"/>
      <c r="BA26" s="135">
        <f t="shared" si="11"/>
        <v>0</v>
      </c>
      <c r="BB26" s="49">
        <f t="shared" si="12"/>
        <v>0</v>
      </c>
      <c r="BC26" s="49">
        <f t="shared" si="13"/>
        <v>0</v>
      </c>
      <c r="BD26" s="49">
        <f t="shared" si="14"/>
        <v>0</v>
      </c>
      <c r="BE26" s="49">
        <f t="shared" si="15"/>
        <v>0</v>
      </c>
      <c r="BF26" s="53">
        <f t="shared" ref="BF26:BI26" si="79">IF(AND(BB26&gt;0,$BA26&gt;0),BB26/$BA26,0)</f>
        <v>0</v>
      </c>
      <c r="BG26" s="53">
        <f t="shared" si="79"/>
        <v>0</v>
      </c>
      <c r="BH26" s="53">
        <f t="shared" si="79"/>
        <v>0</v>
      </c>
      <c r="BI26" s="53">
        <f t="shared" si="79"/>
        <v>0</v>
      </c>
      <c r="BJ26" s="53"/>
      <c r="BK26" s="53"/>
      <c r="BL26" s="53"/>
      <c r="BM26" s="53"/>
      <c r="BN26" s="53">
        <f t="shared" ref="BN26:BQ26" si="80">(IF(AND(BB26&gt;0,$D26&gt;0),BB26/$D26,0))</f>
        <v>0</v>
      </c>
      <c r="BO26" s="53">
        <f t="shared" si="80"/>
        <v>0</v>
      </c>
      <c r="BP26" s="53">
        <f t="shared" si="80"/>
        <v>0</v>
      </c>
      <c r="BQ26" s="53">
        <f t="shared" si="80"/>
        <v>0</v>
      </c>
    </row>
    <row r="27" ht="26.25" hidden="1" customHeight="1">
      <c r="A27" s="37" t="s">
        <v>262</v>
      </c>
      <c r="B27" s="37"/>
      <c r="C27" s="37"/>
      <c r="D27" s="117" t="s">
        <v>262</v>
      </c>
      <c r="E27" s="117">
        <f t="shared" si="81"/>
        <v>0</v>
      </c>
      <c r="F27" s="118" t="s">
        <v>262</v>
      </c>
      <c r="G27" s="36" t="s">
        <v>262</v>
      </c>
      <c r="H27" s="54"/>
      <c r="I27" s="41"/>
      <c r="J27" s="41"/>
      <c r="K27" s="41"/>
      <c r="L27" s="42" t="s">
        <v>262</v>
      </c>
      <c r="M27" s="48"/>
      <c r="N27" s="48"/>
      <c r="O27" s="48"/>
      <c r="P27" s="48"/>
      <c r="Q27" s="48"/>
      <c r="R27" s="48"/>
      <c r="S27" s="49">
        <f t="shared" ref="S27:T27" si="82">M27+O27+Q27</f>
        <v>0</v>
      </c>
      <c r="T27" s="49">
        <f t="shared" si="82"/>
        <v>0</v>
      </c>
      <c r="U27" s="49"/>
      <c r="V27" s="49"/>
      <c r="W27" s="48"/>
      <c r="X27" s="48"/>
      <c r="Y27" s="48"/>
      <c r="Z27" s="48"/>
      <c r="AA27" s="48"/>
      <c r="AB27" s="48"/>
      <c r="AC27" s="49">
        <f t="shared" ref="AC27:AD27" si="83">W27+Y27+AA27</f>
        <v>0</v>
      </c>
      <c r="AD27" s="49">
        <f t="shared" si="83"/>
        <v>0</v>
      </c>
      <c r="AE27" s="49"/>
      <c r="AF27" s="49"/>
      <c r="AG27" s="51"/>
      <c r="AH27" s="51"/>
      <c r="AI27" s="51"/>
      <c r="AJ27" s="51"/>
      <c r="AK27" s="51"/>
      <c r="AL27" s="51"/>
      <c r="AM27" s="49">
        <f t="shared" ref="AM27:AN27" si="84">AG27+AI27+AK27</f>
        <v>0</v>
      </c>
      <c r="AN27" s="49">
        <f t="shared" si="84"/>
        <v>0</v>
      </c>
      <c r="AO27" s="49"/>
      <c r="AP27" s="49"/>
      <c r="AQ27" s="51"/>
      <c r="AR27" s="51"/>
      <c r="AS27" s="51"/>
      <c r="AT27" s="51"/>
      <c r="AU27" s="51"/>
      <c r="AV27" s="51"/>
      <c r="AW27" s="49">
        <f t="shared" ref="AW27:AX27" si="85">AQ27+AS27+AU27</f>
        <v>0</v>
      </c>
      <c r="AX27" s="49">
        <f t="shared" si="85"/>
        <v>0</v>
      </c>
      <c r="AY27" s="49"/>
      <c r="AZ27" s="49"/>
      <c r="BA27" s="135">
        <f t="shared" si="11"/>
        <v>0</v>
      </c>
      <c r="BB27" s="49">
        <f t="shared" si="12"/>
        <v>0</v>
      </c>
      <c r="BC27" s="49">
        <f t="shared" si="13"/>
        <v>0</v>
      </c>
      <c r="BD27" s="49">
        <f t="shared" si="14"/>
        <v>0</v>
      </c>
      <c r="BE27" s="49">
        <f t="shared" si="15"/>
        <v>0</v>
      </c>
      <c r="BF27" s="53">
        <f t="shared" ref="BF27:BI27" si="86">IF(AND(BB27&gt;0,$BA27&gt;0),BB27/$BA27,0)</f>
        <v>0</v>
      </c>
      <c r="BG27" s="53">
        <f t="shared" si="86"/>
        <v>0</v>
      </c>
      <c r="BH27" s="53">
        <f t="shared" si="86"/>
        <v>0</v>
      </c>
      <c r="BI27" s="53">
        <f t="shared" si="86"/>
        <v>0</v>
      </c>
      <c r="BJ27" s="53"/>
      <c r="BK27" s="53"/>
      <c r="BL27" s="53"/>
      <c r="BM27" s="53"/>
      <c r="BN27" s="53">
        <f t="shared" ref="BN27:BQ27" si="87">(IF(AND(BB27&gt;0,$D27&gt;0),BB27/$D27,0))</f>
        <v>0</v>
      </c>
      <c r="BO27" s="53">
        <f t="shared" si="87"/>
        <v>0</v>
      </c>
      <c r="BP27" s="53">
        <f t="shared" si="87"/>
        <v>0</v>
      </c>
      <c r="BQ27" s="53">
        <f t="shared" si="87"/>
        <v>0</v>
      </c>
    </row>
    <row r="28" ht="26.25" hidden="1" customHeight="1">
      <c r="A28" s="37" t="s">
        <v>262</v>
      </c>
      <c r="B28" s="37"/>
      <c r="C28" s="37"/>
      <c r="D28" s="117" t="s">
        <v>262</v>
      </c>
      <c r="E28" s="117">
        <f t="shared" si="81"/>
        <v>0</v>
      </c>
      <c r="F28" s="118" t="s">
        <v>262</v>
      </c>
      <c r="G28" s="36" t="s">
        <v>262</v>
      </c>
      <c r="H28" s="54"/>
      <c r="I28" s="41"/>
      <c r="J28" s="41"/>
      <c r="K28" s="41"/>
      <c r="L28" s="42" t="s">
        <v>262</v>
      </c>
      <c r="M28" s="48"/>
      <c r="N28" s="48"/>
      <c r="O28" s="48"/>
      <c r="P28" s="48"/>
      <c r="Q28" s="48"/>
      <c r="R28" s="48"/>
      <c r="S28" s="49">
        <f t="shared" ref="S28:T28" si="88">M28+O28+Q28</f>
        <v>0</v>
      </c>
      <c r="T28" s="49">
        <f t="shared" si="88"/>
        <v>0</v>
      </c>
      <c r="U28" s="49"/>
      <c r="V28" s="49"/>
      <c r="W28" s="48"/>
      <c r="X28" s="48"/>
      <c r="Y28" s="48"/>
      <c r="Z28" s="48"/>
      <c r="AA28" s="48"/>
      <c r="AB28" s="48"/>
      <c r="AC28" s="49">
        <f t="shared" ref="AC28:AD28" si="89">W28+Y28+AA28</f>
        <v>0</v>
      </c>
      <c r="AD28" s="49">
        <f t="shared" si="89"/>
        <v>0</v>
      </c>
      <c r="AE28" s="49"/>
      <c r="AF28" s="49"/>
      <c r="AG28" s="51"/>
      <c r="AH28" s="51"/>
      <c r="AI28" s="51"/>
      <c r="AJ28" s="51"/>
      <c r="AK28" s="51"/>
      <c r="AL28" s="51"/>
      <c r="AM28" s="49">
        <f t="shared" ref="AM28:AN28" si="90">AG28+AI28+AK28</f>
        <v>0</v>
      </c>
      <c r="AN28" s="49">
        <f t="shared" si="90"/>
        <v>0</v>
      </c>
      <c r="AO28" s="49"/>
      <c r="AP28" s="49"/>
      <c r="AQ28" s="51"/>
      <c r="AR28" s="51"/>
      <c r="AS28" s="51"/>
      <c r="AT28" s="51"/>
      <c r="AU28" s="51"/>
      <c r="AV28" s="51"/>
      <c r="AW28" s="49">
        <f t="shared" ref="AW28:AX28" si="91">AQ28+AS28+AU28</f>
        <v>0</v>
      </c>
      <c r="AX28" s="49">
        <f t="shared" si="91"/>
        <v>0</v>
      </c>
      <c r="AY28" s="49"/>
      <c r="AZ28" s="49"/>
      <c r="BA28" s="135">
        <f t="shared" si="11"/>
        <v>0</v>
      </c>
      <c r="BB28" s="49">
        <f t="shared" si="12"/>
        <v>0</v>
      </c>
      <c r="BC28" s="49">
        <f t="shared" si="13"/>
        <v>0</v>
      </c>
      <c r="BD28" s="49">
        <f t="shared" si="14"/>
        <v>0</v>
      </c>
      <c r="BE28" s="49">
        <f t="shared" si="15"/>
        <v>0</v>
      </c>
      <c r="BF28" s="53">
        <f t="shared" ref="BF28:BI28" si="92">IF(AND(BB28&gt;0,$BA28&gt;0),BB28/$BA28,0)</f>
        <v>0</v>
      </c>
      <c r="BG28" s="53">
        <f t="shared" si="92"/>
        <v>0</v>
      </c>
      <c r="BH28" s="53">
        <f t="shared" si="92"/>
        <v>0</v>
      </c>
      <c r="BI28" s="53">
        <f t="shared" si="92"/>
        <v>0</v>
      </c>
      <c r="BJ28" s="53"/>
      <c r="BK28" s="53"/>
      <c r="BL28" s="53"/>
      <c r="BM28" s="53"/>
      <c r="BN28" s="53">
        <f t="shared" ref="BN28:BQ28" si="93">(IF(AND(BB28&gt;0,$D28&gt;0),BB28/$D28,0))</f>
        <v>0</v>
      </c>
      <c r="BO28" s="53">
        <f t="shared" si="93"/>
        <v>0</v>
      </c>
      <c r="BP28" s="53">
        <f t="shared" si="93"/>
        <v>0</v>
      </c>
      <c r="BQ28" s="53">
        <f t="shared" si="93"/>
        <v>0</v>
      </c>
    </row>
    <row r="29" ht="26.25" hidden="1" customHeight="1">
      <c r="A29" s="37" t="s">
        <v>262</v>
      </c>
      <c r="B29" s="37"/>
      <c r="C29" s="37"/>
      <c r="D29" s="117" t="s">
        <v>262</v>
      </c>
      <c r="E29" s="117">
        <f t="shared" si="81"/>
        <v>0</v>
      </c>
      <c r="F29" s="118" t="s">
        <v>262</v>
      </c>
      <c r="G29" s="36" t="s">
        <v>262</v>
      </c>
      <c r="H29" s="54"/>
      <c r="I29" s="41"/>
      <c r="J29" s="41"/>
      <c r="K29" s="41"/>
      <c r="L29" s="42" t="s">
        <v>262</v>
      </c>
      <c r="M29" s="48"/>
      <c r="N29" s="48"/>
      <c r="O29" s="48"/>
      <c r="P29" s="48"/>
      <c r="Q29" s="48"/>
      <c r="R29" s="48"/>
      <c r="S29" s="49">
        <f t="shared" ref="S29:T29" si="94">M29+O29+Q29</f>
        <v>0</v>
      </c>
      <c r="T29" s="49">
        <f t="shared" si="94"/>
        <v>0</v>
      </c>
      <c r="U29" s="49"/>
      <c r="V29" s="49"/>
      <c r="W29" s="48"/>
      <c r="X29" s="48"/>
      <c r="Y29" s="48"/>
      <c r="Z29" s="48"/>
      <c r="AA29" s="48"/>
      <c r="AB29" s="48"/>
      <c r="AC29" s="49">
        <f t="shared" ref="AC29:AD29" si="95">W29+Y29+AA29</f>
        <v>0</v>
      </c>
      <c r="AD29" s="49">
        <f t="shared" si="95"/>
        <v>0</v>
      </c>
      <c r="AE29" s="49"/>
      <c r="AF29" s="49"/>
      <c r="AG29" s="51"/>
      <c r="AH29" s="51"/>
      <c r="AI29" s="51"/>
      <c r="AJ29" s="51"/>
      <c r="AK29" s="51"/>
      <c r="AL29" s="51"/>
      <c r="AM29" s="49">
        <f t="shared" ref="AM29:AN29" si="96">AG29+AI29+AK29</f>
        <v>0</v>
      </c>
      <c r="AN29" s="49">
        <f t="shared" si="96"/>
        <v>0</v>
      </c>
      <c r="AO29" s="49"/>
      <c r="AP29" s="49"/>
      <c r="AQ29" s="51"/>
      <c r="AR29" s="51"/>
      <c r="AS29" s="51"/>
      <c r="AT29" s="51"/>
      <c r="AU29" s="51"/>
      <c r="AV29" s="51"/>
      <c r="AW29" s="49">
        <f t="shared" ref="AW29:AX29" si="97">AQ29+AS29+AU29</f>
        <v>0</v>
      </c>
      <c r="AX29" s="49">
        <f t="shared" si="97"/>
        <v>0</v>
      </c>
      <c r="AY29" s="49"/>
      <c r="AZ29" s="49"/>
      <c r="BA29" s="135">
        <f t="shared" si="11"/>
        <v>0</v>
      </c>
      <c r="BB29" s="49">
        <f t="shared" si="12"/>
        <v>0</v>
      </c>
      <c r="BC29" s="49">
        <f t="shared" si="13"/>
        <v>0</v>
      </c>
      <c r="BD29" s="49">
        <f t="shared" si="14"/>
        <v>0</v>
      </c>
      <c r="BE29" s="49">
        <f t="shared" si="15"/>
        <v>0</v>
      </c>
      <c r="BF29" s="53">
        <f t="shared" ref="BF29:BI29" si="98">IF(AND(BB29&gt;0,$BA29&gt;0),BB29/$BA29,0)</f>
        <v>0</v>
      </c>
      <c r="BG29" s="53">
        <f t="shared" si="98"/>
        <v>0</v>
      </c>
      <c r="BH29" s="53">
        <f t="shared" si="98"/>
        <v>0</v>
      </c>
      <c r="BI29" s="53">
        <f t="shared" si="98"/>
        <v>0</v>
      </c>
      <c r="BJ29" s="53"/>
      <c r="BK29" s="53"/>
      <c r="BL29" s="53"/>
      <c r="BM29" s="53"/>
      <c r="BN29" s="53">
        <f t="shared" ref="BN29:BQ29" si="99">(IF(AND(BB29&gt;0,$D29&gt;0),BB29/$D29,0))</f>
        <v>0</v>
      </c>
      <c r="BO29" s="53">
        <f t="shared" si="99"/>
        <v>0</v>
      </c>
      <c r="BP29" s="53">
        <f t="shared" si="99"/>
        <v>0</v>
      </c>
      <c r="BQ29" s="53">
        <f t="shared" si="99"/>
        <v>0</v>
      </c>
    </row>
    <row r="30" ht="26.25" hidden="1" customHeight="1">
      <c r="A30" s="37" t="s">
        <v>262</v>
      </c>
      <c r="B30" s="37"/>
      <c r="C30" s="37"/>
      <c r="D30" s="117" t="s">
        <v>262</v>
      </c>
      <c r="E30" s="117">
        <f t="shared" si="81"/>
        <v>0</v>
      </c>
      <c r="F30" s="118" t="s">
        <v>262</v>
      </c>
      <c r="G30" s="36" t="s">
        <v>262</v>
      </c>
      <c r="H30" s="54"/>
      <c r="I30" s="41"/>
      <c r="J30" s="41"/>
      <c r="K30" s="41"/>
      <c r="L30" s="42" t="s">
        <v>262</v>
      </c>
      <c r="M30" s="48"/>
      <c r="N30" s="48"/>
      <c r="O30" s="48"/>
      <c r="P30" s="48"/>
      <c r="Q30" s="48"/>
      <c r="R30" s="48"/>
      <c r="S30" s="49">
        <f t="shared" ref="S30:T30" si="100">M30+O30+Q30</f>
        <v>0</v>
      </c>
      <c r="T30" s="49">
        <f t="shared" si="100"/>
        <v>0</v>
      </c>
      <c r="U30" s="49"/>
      <c r="V30" s="49"/>
      <c r="W30" s="48"/>
      <c r="X30" s="48"/>
      <c r="Y30" s="48"/>
      <c r="Z30" s="48"/>
      <c r="AA30" s="48"/>
      <c r="AB30" s="48"/>
      <c r="AC30" s="49">
        <f t="shared" ref="AC30:AD30" si="101">W30+Y30+AA30</f>
        <v>0</v>
      </c>
      <c r="AD30" s="49">
        <f t="shared" si="101"/>
        <v>0</v>
      </c>
      <c r="AE30" s="49"/>
      <c r="AF30" s="49"/>
      <c r="AG30" s="51"/>
      <c r="AH30" s="51"/>
      <c r="AI30" s="51"/>
      <c r="AJ30" s="51"/>
      <c r="AK30" s="51"/>
      <c r="AL30" s="51"/>
      <c r="AM30" s="49">
        <f t="shared" ref="AM30:AN30" si="102">AG30+AI30+AK30</f>
        <v>0</v>
      </c>
      <c r="AN30" s="49">
        <f t="shared" si="102"/>
        <v>0</v>
      </c>
      <c r="AO30" s="49"/>
      <c r="AP30" s="49"/>
      <c r="AQ30" s="51"/>
      <c r="AR30" s="51"/>
      <c r="AS30" s="51"/>
      <c r="AT30" s="51"/>
      <c r="AU30" s="51"/>
      <c r="AV30" s="51"/>
      <c r="AW30" s="49">
        <f t="shared" ref="AW30:AX30" si="103">AQ30+AS30+AU30</f>
        <v>0</v>
      </c>
      <c r="AX30" s="49">
        <f t="shared" si="103"/>
        <v>0</v>
      </c>
      <c r="AY30" s="49"/>
      <c r="AZ30" s="49"/>
      <c r="BA30" s="135">
        <f t="shared" si="11"/>
        <v>0</v>
      </c>
      <c r="BB30" s="49">
        <f t="shared" si="12"/>
        <v>0</v>
      </c>
      <c r="BC30" s="49">
        <f t="shared" si="13"/>
        <v>0</v>
      </c>
      <c r="BD30" s="49">
        <f t="shared" si="14"/>
        <v>0</v>
      </c>
      <c r="BE30" s="49">
        <f t="shared" si="15"/>
        <v>0</v>
      </c>
      <c r="BF30" s="53">
        <f t="shared" ref="BF30:BI30" si="104">IF(AND(BB30&gt;0,$BA30&gt;0),BB30/$BA30,0)</f>
        <v>0</v>
      </c>
      <c r="BG30" s="53">
        <f t="shared" si="104"/>
        <v>0</v>
      </c>
      <c r="BH30" s="53">
        <f t="shared" si="104"/>
        <v>0</v>
      </c>
      <c r="BI30" s="53">
        <f t="shared" si="104"/>
        <v>0</v>
      </c>
      <c r="BJ30" s="53"/>
      <c r="BK30" s="53"/>
      <c r="BL30" s="53"/>
      <c r="BM30" s="53"/>
      <c r="BN30" s="53">
        <f t="shared" ref="BN30:BQ30" si="105">(IF(AND(BB30&gt;0,$D30&gt;0),BB30/$D30,0))</f>
        <v>0</v>
      </c>
      <c r="BO30" s="53">
        <f t="shared" si="105"/>
        <v>0</v>
      </c>
      <c r="BP30" s="53">
        <f t="shared" si="105"/>
        <v>0</v>
      </c>
      <c r="BQ30" s="53">
        <f t="shared" si="105"/>
        <v>0</v>
      </c>
    </row>
    <row r="31" ht="26.25" hidden="1" customHeight="1">
      <c r="A31" s="37" t="s">
        <v>262</v>
      </c>
      <c r="B31" s="37"/>
      <c r="C31" s="37"/>
      <c r="D31" s="117" t="s">
        <v>262</v>
      </c>
      <c r="E31" s="117">
        <f t="shared" si="81"/>
        <v>0</v>
      </c>
      <c r="F31" s="118" t="s">
        <v>262</v>
      </c>
      <c r="G31" s="36" t="s">
        <v>262</v>
      </c>
      <c r="H31" s="54"/>
      <c r="I31" s="41"/>
      <c r="J31" s="41"/>
      <c r="K31" s="41"/>
      <c r="L31" s="42" t="s">
        <v>262</v>
      </c>
      <c r="M31" s="48"/>
      <c r="N31" s="48"/>
      <c r="O31" s="48"/>
      <c r="P31" s="48"/>
      <c r="Q31" s="48"/>
      <c r="R31" s="48"/>
      <c r="S31" s="49">
        <f t="shared" ref="S31:T31" si="106">M31+O31+Q31</f>
        <v>0</v>
      </c>
      <c r="T31" s="49">
        <f t="shared" si="106"/>
        <v>0</v>
      </c>
      <c r="U31" s="49"/>
      <c r="V31" s="49"/>
      <c r="W31" s="48"/>
      <c r="X31" s="48"/>
      <c r="Y31" s="48"/>
      <c r="Z31" s="48"/>
      <c r="AA31" s="48"/>
      <c r="AB31" s="48"/>
      <c r="AC31" s="49">
        <f t="shared" ref="AC31:AD31" si="107">W31+Y31+AA31</f>
        <v>0</v>
      </c>
      <c r="AD31" s="49">
        <f t="shared" si="107"/>
        <v>0</v>
      </c>
      <c r="AE31" s="49"/>
      <c r="AF31" s="49"/>
      <c r="AG31" s="51"/>
      <c r="AH31" s="51"/>
      <c r="AI31" s="51"/>
      <c r="AJ31" s="51"/>
      <c r="AK31" s="51"/>
      <c r="AL31" s="51"/>
      <c r="AM31" s="49">
        <f t="shared" ref="AM31:AN31" si="108">AG31+AI31+AK31</f>
        <v>0</v>
      </c>
      <c r="AN31" s="49">
        <f t="shared" si="108"/>
        <v>0</v>
      </c>
      <c r="AO31" s="49"/>
      <c r="AP31" s="49"/>
      <c r="AQ31" s="51"/>
      <c r="AR31" s="51"/>
      <c r="AS31" s="51"/>
      <c r="AT31" s="51"/>
      <c r="AU31" s="51"/>
      <c r="AV31" s="51"/>
      <c r="AW31" s="49">
        <f t="shared" ref="AW31:AX31" si="109">AQ31+AS31+AU31</f>
        <v>0</v>
      </c>
      <c r="AX31" s="49">
        <f t="shared" si="109"/>
        <v>0</v>
      </c>
      <c r="AY31" s="49"/>
      <c r="AZ31" s="49"/>
      <c r="BA31" s="135">
        <f t="shared" si="11"/>
        <v>0</v>
      </c>
      <c r="BB31" s="49">
        <f t="shared" si="12"/>
        <v>0</v>
      </c>
      <c r="BC31" s="49">
        <f t="shared" si="13"/>
        <v>0</v>
      </c>
      <c r="BD31" s="49">
        <f t="shared" si="14"/>
        <v>0</v>
      </c>
      <c r="BE31" s="49">
        <f t="shared" si="15"/>
        <v>0</v>
      </c>
      <c r="BF31" s="53">
        <f t="shared" ref="BF31:BI31" si="110">IF(AND(BB31&gt;0,$BA31&gt;0),BB31/$BA31,0)</f>
        <v>0</v>
      </c>
      <c r="BG31" s="53">
        <f t="shared" si="110"/>
        <v>0</v>
      </c>
      <c r="BH31" s="53">
        <f t="shared" si="110"/>
        <v>0</v>
      </c>
      <c r="BI31" s="53">
        <f t="shared" si="110"/>
        <v>0</v>
      </c>
      <c r="BJ31" s="53"/>
      <c r="BK31" s="53"/>
      <c r="BL31" s="53"/>
      <c r="BM31" s="53"/>
      <c r="BN31" s="53">
        <f t="shared" ref="BN31:BQ31" si="111">(IF(AND(BB31&gt;0,$D31&gt;0),BB31/$D31,0))</f>
        <v>0</v>
      </c>
      <c r="BO31" s="53">
        <f t="shared" si="111"/>
        <v>0</v>
      </c>
      <c r="BP31" s="53">
        <f t="shared" si="111"/>
        <v>0</v>
      </c>
      <c r="BQ31" s="53">
        <f t="shared" si="111"/>
        <v>0</v>
      </c>
    </row>
    <row r="32" ht="26.25" hidden="1" customHeight="1">
      <c r="A32" s="37" t="s">
        <v>262</v>
      </c>
      <c r="B32" s="37"/>
      <c r="C32" s="37"/>
      <c r="D32" s="117" t="s">
        <v>262</v>
      </c>
      <c r="E32" s="117">
        <f t="shared" si="81"/>
        <v>0</v>
      </c>
      <c r="F32" s="118" t="s">
        <v>262</v>
      </c>
      <c r="G32" s="36" t="s">
        <v>262</v>
      </c>
      <c r="H32" s="54"/>
      <c r="I32" s="41"/>
      <c r="J32" s="41"/>
      <c r="K32" s="41"/>
      <c r="L32" s="42" t="s">
        <v>262</v>
      </c>
      <c r="M32" s="48"/>
      <c r="N32" s="48"/>
      <c r="O32" s="48"/>
      <c r="P32" s="48"/>
      <c r="Q32" s="48"/>
      <c r="R32" s="48"/>
      <c r="S32" s="49">
        <f t="shared" ref="S32:T32" si="112">M32+O32+Q32</f>
        <v>0</v>
      </c>
      <c r="T32" s="49">
        <f t="shared" si="112"/>
        <v>0</v>
      </c>
      <c r="U32" s="49"/>
      <c r="V32" s="49"/>
      <c r="W32" s="48"/>
      <c r="X32" s="48"/>
      <c r="Y32" s="48"/>
      <c r="Z32" s="48"/>
      <c r="AA32" s="48"/>
      <c r="AB32" s="48"/>
      <c r="AC32" s="49">
        <f t="shared" ref="AC32:AD32" si="113">W32+Y32+AA32</f>
        <v>0</v>
      </c>
      <c r="AD32" s="49">
        <f t="shared" si="113"/>
        <v>0</v>
      </c>
      <c r="AE32" s="49"/>
      <c r="AF32" s="49"/>
      <c r="AG32" s="51"/>
      <c r="AH32" s="51"/>
      <c r="AI32" s="51"/>
      <c r="AJ32" s="51"/>
      <c r="AK32" s="51"/>
      <c r="AL32" s="51"/>
      <c r="AM32" s="49">
        <f t="shared" ref="AM32:AN32" si="114">AG32+AI32+AK32</f>
        <v>0</v>
      </c>
      <c r="AN32" s="49">
        <f t="shared" si="114"/>
        <v>0</v>
      </c>
      <c r="AO32" s="49"/>
      <c r="AP32" s="49"/>
      <c r="AQ32" s="51"/>
      <c r="AR32" s="51"/>
      <c r="AS32" s="51"/>
      <c r="AT32" s="51"/>
      <c r="AU32" s="51"/>
      <c r="AV32" s="51"/>
      <c r="AW32" s="49">
        <f t="shared" ref="AW32:AX32" si="115">AQ32+AS32+AU32</f>
        <v>0</v>
      </c>
      <c r="AX32" s="49">
        <f t="shared" si="115"/>
        <v>0</v>
      </c>
      <c r="AY32" s="49"/>
      <c r="AZ32" s="49"/>
      <c r="BA32" s="135">
        <f t="shared" si="11"/>
        <v>0</v>
      </c>
      <c r="BB32" s="49">
        <f t="shared" si="12"/>
        <v>0</v>
      </c>
      <c r="BC32" s="49">
        <f t="shared" si="13"/>
        <v>0</v>
      </c>
      <c r="BD32" s="49">
        <f t="shared" si="14"/>
        <v>0</v>
      </c>
      <c r="BE32" s="49">
        <f t="shared" si="15"/>
        <v>0</v>
      </c>
      <c r="BF32" s="53">
        <f t="shared" ref="BF32:BI32" si="116">IF(AND(BB32&gt;0,$BA32&gt;0),BB32/$BA32,0)</f>
        <v>0</v>
      </c>
      <c r="BG32" s="53">
        <f t="shared" si="116"/>
        <v>0</v>
      </c>
      <c r="BH32" s="53">
        <f t="shared" si="116"/>
        <v>0</v>
      </c>
      <c r="BI32" s="53">
        <f t="shared" si="116"/>
        <v>0</v>
      </c>
      <c r="BJ32" s="53"/>
      <c r="BK32" s="53"/>
      <c r="BL32" s="53"/>
      <c r="BM32" s="53"/>
      <c r="BN32" s="53">
        <f t="shared" ref="BN32:BQ32" si="117">(IF(AND(BB32&gt;0,$D32&gt;0),BB32/$D32,0))</f>
        <v>0</v>
      </c>
      <c r="BO32" s="53">
        <f t="shared" si="117"/>
        <v>0</v>
      </c>
      <c r="BP32" s="53">
        <f t="shared" si="117"/>
        <v>0</v>
      </c>
      <c r="BQ32" s="53">
        <f t="shared" si="117"/>
        <v>0</v>
      </c>
    </row>
    <row r="33" ht="26.25" hidden="1" customHeight="1">
      <c r="A33" s="37" t="s">
        <v>262</v>
      </c>
      <c r="B33" s="37"/>
      <c r="C33" s="37"/>
      <c r="D33" s="117" t="s">
        <v>262</v>
      </c>
      <c r="E33" s="117">
        <f t="shared" si="81"/>
        <v>0</v>
      </c>
      <c r="F33" s="118" t="s">
        <v>262</v>
      </c>
      <c r="G33" s="36" t="s">
        <v>262</v>
      </c>
      <c r="H33" s="54"/>
      <c r="I33" s="41"/>
      <c r="J33" s="41"/>
      <c r="K33" s="41"/>
      <c r="L33" s="42" t="s">
        <v>262</v>
      </c>
      <c r="M33" s="48"/>
      <c r="N33" s="48"/>
      <c r="O33" s="48"/>
      <c r="P33" s="48"/>
      <c r="Q33" s="48"/>
      <c r="R33" s="48"/>
      <c r="S33" s="49">
        <f t="shared" ref="S33:T33" si="118">M33+O33+Q33</f>
        <v>0</v>
      </c>
      <c r="T33" s="49">
        <f t="shared" si="118"/>
        <v>0</v>
      </c>
      <c r="U33" s="49"/>
      <c r="V33" s="49"/>
      <c r="W33" s="48"/>
      <c r="X33" s="48"/>
      <c r="Y33" s="48"/>
      <c r="Z33" s="48"/>
      <c r="AA33" s="48"/>
      <c r="AB33" s="48"/>
      <c r="AC33" s="49">
        <f t="shared" ref="AC33:AD33" si="119">W33+Y33+AA33</f>
        <v>0</v>
      </c>
      <c r="AD33" s="49">
        <f t="shared" si="119"/>
        <v>0</v>
      </c>
      <c r="AE33" s="49"/>
      <c r="AF33" s="49"/>
      <c r="AG33" s="51"/>
      <c r="AH33" s="51"/>
      <c r="AI33" s="51"/>
      <c r="AJ33" s="51"/>
      <c r="AK33" s="51"/>
      <c r="AL33" s="51"/>
      <c r="AM33" s="49">
        <f t="shared" ref="AM33:AN33" si="120">AG33+AI33+AK33</f>
        <v>0</v>
      </c>
      <c r="AN33" s="49">
        <f t="shared" si="120"/>
        <v>0</v>
      </c>
      <c r="AO33" s="49"/>
      <c r="AP33" s="49"/>
      <c r="AQ33" s="51"/>
      <c r="AR33" s="51"/>
      <c r="AS33" s="51"/>
      <c r="AT33" s="51"/>
      <c r="AU33" s="51"/>
      <c r="AV33" s="51"/>
      <c r="AW33" s="49">
        <f t="shared" ref="AW33:AX33" si="121">AQ33+AS33+AU33</f>
        <v>0</v>
      </c>
      <c r="AX33" s="49">
        <f t="shared" si="121"/>
        <v>0</v>
      </c>
      <c r="AY33" s="49"/>
      <c r="AZ33" s="49"/>
      <c r="BA33" s="135">
        <f t="shared" si="11"/>
        <v>0</v>
      </c>
      <c r="BB33" s="49">
        <f t="shared" si="12"/>
        <v>0</v>
      </c>
      <c r="BC33" s="49">
        <f t="shared" si="13"/>
        <v>0</v>
      </c>
      <c r="BD33" s="49">
        <f t="shared" si="14"/>
        <v>0</v>
      </c>
      <c r="BE33" s="49">
        <f t="shared" si="15"/>
        <v>0</v>
      </c>
      <c r="BF33" s="53">
        <f t="shared" ref="BF33:BI33" si="122">IF(AND(BB33&gt;0,$BA33&gt;0),BB33/$BA33,0)</f>
        <v>0</v>
      </c>
      <c r="BG33" s="53">
        <f t="shared" si="122"/>
        <v>0</v>
      </c>
      <c r="BH33" s="53">
        <f t="shared" si="122"/>
        <v>0</v>
      </c>
      <c r="BI33" s="53">
        <f t="shared" si="122"/>
        <v>0</v>
      </c>
      <c r="BJ33" s="53"/>
      <c r="BK33" s="53"/>
      <c r="BL33" s="53"/>
      <c r="BM33" s="53"/>
      <c r="BN33" s="53">
        <f t="shared" ref="BN33:BQ33" si="123">(IF(AND(BB33&gt;0,$D33&gt;0),BB33/$D33,0))</f>
        <v>0</v>
      </c>
      <c r="BO33" s="53">
        <f t="shared" si="123"/>
        <v>0</v>
      </c>
      <c r="BP33" s="53">
        <f t="shared" si="123"/>
        <v>0</v>
      </c>
      <c r="BQ33" s="53">
        <f t="shared" si="123"/>
        <v>0</v>
      </c>
    </row>
    <row r="34" ht="15.75" customHeight="1">
      <c r="A34" s="99"/>
      <c r="B34" s="6"/>
      <c r="C34" s="6"/>
      <c r="D34" s="6"/>
      <c r="E34" s="6"/>
      <c r="F34" s="6"/>
      <c r="G34" s="6"/>
      <c r="H34" s="6"/>
      <c r="I34" s="6"/>
      <c r="J34" s="6"/>
      <c r="K34" s="6"/>
      <c r="L34" s="100"/>
      <c r="M34" s="101"/>
      <c r="N34" s="6"/>
      <c r="O34" s="6"/>
      <c r="P34" s="6"/>
      <c r="Q34" s="6"/>
      <c r="R34" s="6"/>
      <c r="S34" s="100"/>
      <c r="T34" s="102"/>
      <c r="U34" s="103"/>
      <c r="V34" s="100"/>
      <c r="W34" s="101"/>
      <c r="X34" s="6"/>
      <c r="Y34" s="6"/>
      <c r="Z34" s="6"/>
      <c r="AA34" s="6"/>
      <c r="AB34" s="6"/>
      <c r="AC34" s="100"/>
      <c r="AD34" s="102"/>
      <c r="AE34" s="103"/>
      <c r="AF34" s="100"/>
      <c r="AG34" s="101"/>
      <c r="AH34" s="6"/>
      <c r="AI34" s="6"/>
      <c r="AJ34" s="6"/>
      <c r="AK34" s="6"/>
      <c r="AL34" s="6"/>
      <c r="AM34" s="100"/>
      <c r="AN34" s="102"/>
      <c r="AO34" s="101"/>
      <c r="AP34" s="100"/>
      <c r="AQ34" s="101"/>
      <c r="AR34" s="6"/>
      <c r="AS34" s="6"/>
      <c r="AT34" s="6"/>
      <c r="AU34" s="6"/>
      <c r="AV34" s="6"/>
      <c r="AW34" s="100"/>
      <c r="AX34" s="102"/>
      <c r="AY34" s="104"/>
      <c r="AZ34" s="104"/>
      <c r="BA34" s="104"/>
      <c r="BB34" s="105"/>
      <c r="BC34" s="106" t="s">
        <v>140</v>
      </c>
      <c r="BD34" s="6"/>
      <c r="BE34" s="7"/>
      <c r="BF34" s="110">
        <f t="shared" ref="BF34:BI34" si="124">AVERAGE(BF15:BF33)</f>
        <v>0</v>
      </c>
      <c r="BG34" s="110">
        <f t="shared" si="124"/>
        <v>0</v>
      </c>
      <c r="BH34" s="110">
        <f t="shared" si="124"/>
        <v>0</v>
      </c>
      <c r="BI34" s="110">
        <f t="shared" si="124"/>
        <v>0</v>
      </c>
      <c r="BJ34" s="110"/>
      <c r="BK34" s="110"/>
      <c r="BL34" s="110"/>
      <c r="BM34" s="110"/>
      <c r="BN34" s="110">
        <f t="shared" ref="BN34:BQ34" si="125">AVERAGE(BN15:BN33)</f>
        <v>0.6403097631</v>
      </c>
      <c r="BO34" s="110">
        <f t="shared" si="125"/>
        <v>0</v>
      </c>
      <c r="BP34" s="110">
        <f t="shared" si="125"/>
        <v>0</v>
      </c>
      <c r="BQ34" s="110">
        <f t="shared" si="125"/>
        <v>0</v>
      </c>
    </row>
    <row r="35" ht="15.75" customHeight="1">
      <c r="A35" s="144"/>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8.75" customHeight="1">
      <c r="A36" s="111" t="s">
        <v>141</v>
      </c>
      <c r="B36" s="112"/>
      <c r="C36" s="15"/>
      <c r="D36" s="16"/>
      <c r="E36" s="16"/>
      <c r="F36" s="15"/>
      <c r="G36" s="15"/>
      <c r="H36" s="15"/>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8.75" customHeight="1">
      <c r="A37" s="113" t="s">
        <v>142</v>
      </c>
      <c r="B37" s="112"/>
      <c r="C37" s="15"/>
      <c r="D37" s="16"/>
      <c r="E37" s="16"/>
      <c r="F37" s="114"/>
      <c r="G37" s="114"/>
      <c r="H37" s="114"/>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8.75" customHeight="1">
      <c r="A38" s="113" t="s">
        <v>142</v>
      </c>
      <c r="B38" s="112"/>
      <c r="C38" s="15"/>
      <c r="D38" s="16"/>
      <c r="E38" s="16"/>
      <c r="F38" s="114"/>
      <c r="G38" s="114"/>
      <c r="H38" s="114"/>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8.75" customHeight="1">
      <c r="A39" s="113" t="s">
        <v>142</v>
      </c>
      <c r="B39" s="112"/>
      <c r="C39" s="15"/>
      <c r="D39" s="16"/>
      <c r="E39" s="16"/>
      <c r="F39" s="114"/>
      <c r="G39" s="114"/>
      <c r="H39" s="114"/>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8.75" customHeight="1">
      <c r="A40" s="113" t="s">
        <v>142</v>
      </c>
      <c r="B40" s="112"/>
      <c r="C40" s="15"/>
      <c r="D40" s="16"/>
      <c r="E40" s="16"/>
      <c r="F40" s="114"/>
      <c r="G40" s="114"/>
      <c r="H40" s="114"/>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0" customHeight="1">
      <c r="A41" s="144"/>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27.75" customHeight="1">
      <c r="A42" s="115" t="s">
        <v>263</v>
      </c>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7"/>
    </row>
    <row r="43" ht="15.0" customHeight="1">
      <c r="A43" s="144"/>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0" customHeight="1">
      <c r="A44" s="144"/>
      <c r="B44" s="15"/>
      <c r="C44" s="15"/>
      <c r="D44" s="15"/>
      <c r="E44" s="16"/>
      <c r="F44" s="16"/>
      <c r="G44" s="114"/>
      <c r="J44" s="114"/>
      <c r="K44" s="114"/>
      <c r="L44" s="114"/>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44"/>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44"/>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44"/>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44"/>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44"/>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44"/>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44"/>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44"/>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44"/>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44"/>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44"/>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44"/>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44"/>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44"/>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44"/>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44"/>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44"/>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44"/>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44"/>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44"/>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44"/>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44"/>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44"/>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44"/>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44"/>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44"/>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44"/>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44"/>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44"/>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44"/>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44"/>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44"/>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44"/>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44"/>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44"/>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44"/>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44"/>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44"/>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44"/>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44"/>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44"/>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44"/>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44"/>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44"/>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44"/>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44"/>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44"/>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44"/>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44"/>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44"/>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44"/>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44"/>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44"/>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44"/>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44"/>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44"/>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44"/>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44"/>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44"/>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44"/>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44"/>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44"/>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44"/>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44"/>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44"/>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44"/>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44"/>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44"/>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44"/>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44"/>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44"/>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44"/>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44"/>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44"/>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44"/>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44"/>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44"/>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44"/>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44"/>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44"/>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44"/>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44"/>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44"/>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44"/>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44"/>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44"/>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44"/>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44"/>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44"/>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44"/>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44"/>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44"/>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44"/>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44"/>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44"/>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44"/>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44"/>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44"/>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44"/>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44"/>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44"/>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44"/>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44"/>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44"/>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44"/>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44"/>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44"/>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44"/>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44"/>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44"/>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44"/>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44"/>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44"/>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44"/>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44"/>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44"/>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44"/>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44"/>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44"/>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44"/>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44"/>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44"/>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44"/>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44"/>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44"/>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44"/>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44"/>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44"/>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44"/>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44"/>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44"/>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44"/>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44"/>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44"/>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44"/>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44"/>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44"/>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44"/>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44"/>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44"/>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44"/>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44"/>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44"/>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44"/>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44"/>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44"/>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44"/>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44"/>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44"/>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44"/>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44"/>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44"/>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44"/>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44"/>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44"/>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44"/>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44"/>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44"/>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44"/>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44"/>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44"/>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44"/>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44"/>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44"/>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44"/>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44"/>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44"/>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44"/>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44"/>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44"/>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44"/>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44"/>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44"/>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44"/>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44"/>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44"/>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44"/>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44"/>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44"/>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44"/>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44"/>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44"/>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44"/>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44"/>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144"/>
      <c r="B229" s="15"/>
      <c r="C229" s="15"/>
      <c r="D229" s="15"/>
      <c r="E229" s="16"/>
      <c r="F229" s="16"/>
      <c r="G229" s="15"/>
      <c r="H229" s="15"/>
      <c r="I229" s="15"/>
      <c r="J229" s="15"/>
      <c r="K229" s="15"/>
      <c r="L229" s="15"/>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ht="15.75" customHeight="1">
      <c r="A230" s="144"/>
      <c r="B230" s="15"/>
      <c r="C230" s="15"/>
      <c r="D230" s="15"/>
      <c r="E230" s="16"/>
      <c r="F230" s="16"/>
      <c r="G230" s="15"/>
      <c r="H230" s="15"/>
      <c r="I230" s="15"/>
      <c r="J230" s="15"/>
      <c r="K230" s="15"/>
      <c r="L230" s="15"/>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ht="15.75" customHeight="1">
      <c r="A231" s="144"/>
      <c r="B231" s="15"/>
      <c r="C231" s="15"/>
      <c r="D231" s="15"/>
      <c r="E231" s="16"/>
      <c r="F231" s="16"/>
      <c r="G231" s="15"/>
      <c r="H231" s="15"/>
      <c r="I231" s="15"/>
      <c r="J231" s="15"/>
      <c r="K231" s="15"/>
      <c r="L231" s="15"/>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ht="15.75" customHeight="1">
      <c r="A232" s="144"/>
      <c r="B232" s="15"/>
      <c r="C232" s="15"/>
      <c r="D232" s="15"/>
      <c r="E232" s="16"/>
      <c r="F232" s="16"/>
      <c r="G232" s="15"/>
      <c r="H232" s="15"/>
      <c r="I232" s="15"/>
      <c r="J232" s="15"/>
      <c r="K232" s="15"/>
      <c r="L232" s="15"/>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ht="15.75" customHeight="1">
      <c r="A233" s="144"/>
      <c r="B233" s="15"/>
      <c r="C233" s="15"/>
      <c r="D233" s="15"/>
      <c r="E233" s="16"/>
      <c r="F233" s="16"/>
      <c r="G233" s="15"/>
      <c r="H233" s="15"/>
      <c r="I233" s="15"/>
      <c r="J233" s="15"/>
      <c r="K233" s="15"/>
      <c r="L233" s="15"/>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ht="15.75" customHeight="1">
      <c r="A234" s="144"/>
      <c r="B234" s="15"/>
      <c r="C234" s="15"/>
      <c r="D234" s="15"/>
      <c r="E234" s="16"/>
      <c r="F234" s="16"/>
      <c r="G234" s="15"/>
      <c r="H234" s="15"/>
      <c r="I234" s="15"/>
      <c r="J234" s="15"/>
      <c r="K234" s="15"/>
      <c r="L234" s="15"/>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ht="15.75" customHeight="1">
      <c r="A235" s="144"/>
      <c r="B235" s="15"/>
      <c r="C235" s="15"/>
      <c r="D235" s="15"/>
      <c r="E235" s="16"/>
      <c r="F235" s="16"/>
      <c r="G235" s="15"/>
      <c r="H235" s="15"/>
      <c r="I235" s="15"/>
      <c r="J235" s="15"/>
      <c r="K235" s="15"/>
      <c r="L235" s="15"/>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ht="15.75" customHeight="1">
      <c r="A236" s="144"/>
      <c r="B236" s="15"/>
      <c r="C236" s="15"/>
      <c r="D236" s="15"/>
      <c r="E236" s="16"/>
      <c r="F236" s="16"/>
      <c r="G236" s="15"/>
      <c r="H236" s="15"/>
      <c r="I236" s="15"/>
      <c r="J236" s="15"/>
      <c r="K236" s="15"/>
      <c r="L236" s="15"/>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ht="15.75" customHeight="1">
      <c r="A237" s="144"/>
      <c r="B237" s="15"/>
      <c r="C237" s="15"/>
      <c r="D237" s="15"/>
      <c r="E237" s="16"/>
      <c r="F237" s="16"/>
      <c r="G237" s="15"/>
      <c r="H237" s="15"/>
      <c r="I237" s="15"/>
      <c r="J237" s="15"/>
      <c r="K237" s="15"/>
      <c r="L237" s="15"/>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ht="15.75" customHeight="1">
      <c r="A238" s="144"/>
      <c r="B238" s="15"/>
      <c r="C238" s="15"/>
      <c r="D238" s="15"/>
      <c r="E238" s="16"/>
      <c r="F238" s="16"/>
      <c r="G238" s="15"/>
      <c r="H238" s="15"/>
      <c r="I238" s="15"/>
      <c r="J238" s="15"/>
      <c r="K238" s="15"/>
      <c r="L238" s="15"/>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ht="15.75" customHeight="1">
      <c r="A239" s="144"/>
      <c r="B239" s="15"/>
      <c r="C239" s="15"/>
      <c r="D239" s="15"/>
      <c r="E239" s="16"/>
      <c r="F239" s="16"/>
      <c r="G239" s="15"/>
      <c r="H239" s="15"/>
      <c r="I239" s="15"/>
      <c r="J239" s="15"/>
      <c r="K239" s="15"/>
      <c r="L239" s="15"/>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ht="15.75" customHeight="1">
      <c r="A240" s="144"/>
      <c r="B240" s="15"/>
      <c r="C240" s="15"/>
      <c r="D240" s="15"/>
      <c r="E240" s="16"/>
      <c r="F240" s="16"/>
      <c r="G240" s="15"/>
      <c r="H240" s="15"/>
      <c r="I240" s="15"/>
      <c r="J240" s="15"/>
      <c r="K240" s="15"/>
      <c r="L240" s="15"/>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ht="15.75" customHeight="1">
      <c r="A241" s="144"/>
      <c r="B241" s="15"/>
      <c r="C241" s="15"/>
      <c r="D241" s="15"/>
      <c r="E241" s="16"/>
      <c r="F241" s="16"/>
      <c r="G241" s="15"/>
      <c r="H241" s="15"/>
      <c r="I241" s="15"/>
      <c r="J241" s="15"/>
      <c r="K241" s="15"/>
      <c r="L241" s="15"/>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row>
    <row r="242" ht="15.75" customHeight="1">
      <c r="A242" s="144"/>
      <c r="B242" s="15"/>
      <c r="C242" s="15"/>
      <c r="D242" s="15"/>
      <c r="E242" s="16"/>
      <c r="F242" s="16"/>
      <c r="G242" s="15"/>
      <c r="H242" s="15"/>
      <c r="I242" s="15"/>
      <c r="J242" s="15"/>
      <c r="K242" s="15"/>
      <c r="L242" s="15"/>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row>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Q34:AW34"/>
    <mergeCell ref="BC34:BE34"/>
    <mergeCell ref="A34:L34"/>
    <mergeCell ref="G44:I44"/>
    <mergeCell ref="M34:S34"/>
    <mergeCell ref="U34:V34"/>
    <mergeCell ref="W34:AC34"/>
    <mergeCell ref="AE34:AF34"/>
    <mergeCell ref="AG34:AM34"/>
    <mergeCell ref="AO34:AP34"/>
    <mergeCell ref="A42:BQ42"/>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I25 BF26:BQ33">
    <cfRule type="cellIs" dxfId="0" priority="1" operator="between">
      <formula>0.7</formula>
      <formula>1</formula>
    </cfRule>
  </conditionalFormatting>
  <conditionalFormatting sqref="BF15:BI25 BF26:BQ33">
    <cfRule type="cellIs" dxfId="1" priority="2" operator="between">
      <formula>0.51</formula>
      <formula>0.69</formula>
    </cfRule>
  </conditionalFormatting>
  <conditionalFormatting sqref="BF15:BI25 BF26:BQ33">
    <cfRule type="cellIs" dxfId="2" priority="3" operator="between">
      <formula>0</formula>
      <formula>0.5</formula>
    </cfRule>
  </conditionalFormatting>
  <conditionalFormatting sqref="BN15:BQ25">
    <cfRule type="cellIs" dxfId="0" priority="4" operator="between">
      <formula>0.7</formula>
      <formula>1</formula>
    </cfRule>
  </conditionalFormatting>
  <conditionalFormatting sqref="BN15:BQ25">
    <cfRule type="cellIs" dxfId="1" priority="5" operator="between">
      <formula>0.51</formula>
      <formula>0.69</formula>
    </cfRule>
  </conditionalFormatting>
  <conditionalFormatting sqref="BN15:BQ25">
    <cfRule type="cellIs" dxfId="2" priority="6" operator="between">
      <formula>0</formula>
      <formula>0.5</formula>
    </cfRule>
  </conditionalFormatting>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38.71"/>
    <col customWidth="1" min="9" max="9" width="37.57"/>
    <col customWidth="1" min="10" max="10" width="53.0"/>
    <col customWidth="1" min="11" max="11" width="30.71"/>
    <col customWidth="1" min="12" max="12" width="53.57"/>
    <col customWidth="1" min="13" max="18" width="15.86"/>
    <col customWidth="1" min="19" max="19" width="26.57"/>
    <col customWidth="1" min="20" max="20" width="15.86"/>
    <col customWidth="1" min="21" max="21" width="31.86"/>
    <col customWidth="1" min="22" max="22" width="63.14"/>
    <col customWidth="1" min="23" max="30" width="15.86"/>
    <col customWidth="1" min="31" max="31" width="80.14"/>
    <col customWidth="1" min="32" max="32" width="76.86"/>
    <col customWidth="1" min="33" max="40" width="15.86"/>
    <col customWidth="1" min="41" max="41" width="38.43"/>
    <col customWidth="1" min="42" max="42" width="35.29"/>
    <col customWidth="1" min="43" max="50" width="15.86"/>
    <col customWidth="1" min="51" max="51" width="32.43"/>
    <col customWidth="1" min="52" max="52" width="39.14"/>
    <col customWidth="1" min="53" max="53" width="24.57"/>
    <col customWidth="1" min="54" max="57" width="17.71"/>
    <col customWidth="1" min="58" max="65" width="12.29"/>
    <col customWidth="1" min="66" max="66" width="17.57"/>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264</v>
      </c>
      <c r="BJ1" s="6"/>
      <c r="BK1" s="6"/>
      <c r="BL1" s="6"/>
      <c r="BM1" s="6"/>
      <c r="BN1" s="6"/>
      <c r="BO1" s="6"/>
      <c r="BP1" s="6"/>
      <c r="BQ1" s="7"/>
    </row>
    <row r="2" ht="20.25" customHeight="1">
      <c r="A2" s="8"/>
      <c r="B2" s="9"/>
      <c r="BH2" s="10"/>
      <c r="BI2" s="5" t="s">
        <v>265</v>
      </c>
      <c r="BJ2" s="6"/>
      <c r="BK2" s="6"/>
      <c r="BL2" s="6"/>
      <c r="BM2" s="6"/>
      <c r="BN2" s="6"/>
      <c r="BO2" s="6"/>
      <c r="BP2" s="6"/>
      <c r="BQ2" s="7"/>
    </row>
    <row r="3" ht="20.25" customHeight="1">
      <c r="A3" s="8"/>
      <c r="B3" s="9"/>
      <c r="BH3" s="10"/>
      <c r="BI3" s="5" t="s">
        <v>266</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267</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268</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269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270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121" t="s">
        <v>30</v>
      </c>
      <c r="N12" s="122"/>
      <c r="O12" s="122"/>
      <c r="P12" s="122"/>
      <c r="Q12" s="122"/>
      <c r="R12" s="122"/>
      <c r="S12" s="122"/>
      <c r="T12" s="122"/>
      <c r="U12" s="122"/>
      <c r="V12" s="123"/>
      <c r="W12" s="121" t="s">
        <v>31</v>
      </c>
      <c r="X12" s="122"/>
      <c r="Y12" s="122"/>
      <c r="Z12" s="122"/>
      <c r="AA12" s="122"/>
      <c r="AB12" s="122"/>
      <c r="AC12" s="122"/>
      <c r="AD12" s="122"/>
      <c r="AE12" s="122"/>
      <c r="AF12" s="123"/>
      <c r="AG12" s="121" t="s">
        <v>32</v>
      </c>
      <c r="AH12" s="122"/>
      <c r="AI12" s="122"/>
      <c r="AJ12" s="122"/>
      <c r="AK12" s="122"/>
      <c r="AL12" s="122"/>
      <c r="AM12" s="122"/>
      <c r="AN12" s="122"/>
      <c r="AO12" s="122"/>
      <c r="AP12" s="123"/>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39.0"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25" t="s">
        <v>53</v>
      </c>
      <c r="AR13" s="7"/>
      <c r="AS13" s="25" t="s">
        <v>54</v>
      </c>
      <c r="AT13" s="7"/>
      <c r="AU13" s="25" t="s">
        <v>55</v>
      </c>
      <c r="AV13" s="7"/>
      <c r="AW13" s="25" t="s">
        <v>44</v>
      </c>
      <c r="AX13" s="7"/>
      <c r="AY13" s="33" t="s">
        <v>45</v>
      </c>
      <c r="AZ13" s="33" t="s">
        <v>46</v>
      </c>
      <c r="BA13" s="8"/>
      <c r="BB13" s="8"/>
      <c r="BC13" s="8"/>
      <c r="BD13" s="8"/>
      <c r="BE13" s="8"/>
      <c r="BF13" s="8"/>
      <c r="BG13" s="8"/>
      <c r="BH13" s="8"/>
      <c r="BI13" s="8"/>
      <c r="BJ13" s="8"/>
      <c r="BK13" s="8"/>
      <c r="BL13" s="8"/>
      <c r="BM13" s="8"/>
      <c r="BN13" s="8"/>
      <c r="BO13" s="8"/>
      <c r="BP13" s="8"/>
      <c r="BQ13" s="8"/>
    </row>
    <row r="14" ht="39.0"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56.75" customHeight="1">
      <c r="A15" s="37" t="s">
        <v>153</v>
      </c>
      <c r="B15" s="37" t="s">
        <v>61</v>
      </c>
      <c r="C15" s="37" t="s">
        <v>271</v>
      </c>
      <c r="D15" s="160">
        <v>100.0</v>
      </c>
      <c r="E15" s="117">
        <v>41.0</v>
      </c>
      <c r="F15" s="130" t="s">
        <v>272</v>
      </c>
      <c r="G15" s="37" t="s">
        <v>273</v>
      </c>
      <c r="H15" s="37" t="s">
        <v>274</v>
      </c>
      <c r="I15" s="41" t="s">
        <v>275</v>
      </c>
      <c r="J15" s="41" t="s">
        <v>276</v>
      </c>
      <c r="K15" s="41" t="s">
        <v>277</v>
      </c>
      <c r="L15" s="161" t="s">
        <v>278</v>
      </c>
      <c r="M15" s="48">
        <v>0.0</v>
      </c>
      <c r="N15" s="48">
        <v>0.0</v>
      </c>
      <c r="O15" s="48">
        <v>0.0</v>
      </c>
      <c r="P15" s="48">
        <v>1.0</v>
      </c>
      <c r="Q15" s="48">
        <v>0.0</v>
      </c>
      <c r="R15" s="48">
        <v>1.0</v>
      </c>
      <c r="S15" s="49">
        <f t="shared" ref="S15:T15" si="1">M15+O15+Q15</f>
        <v>0</v>
      </c>
      <c r="T15" s="49">
        <f t="shared" si="1"/>
        <v>2</v>
      </c>
      <c r="U15" s="132" t="s">
        <v>279</v>
      </c>
      <c r="V15" s="132" t="s">
        <v>280</v>
      </c>
      <c r="W15" s="48">
        <v>0.0</v>
      </c>
      <c r="X15" s="162">
        <v>1.0</v>
      </c>
      <c r="Y15" s="162">
        <v>0.0</v>
      </c>
      <c r="Z15" s="162">
        <v>1.0</v>
      </c>
      <c r="AA15" s="162">
        <v>1.0</v>
      </c>
      <c r="AB15" s="162">
        <v>3.0</v>
      </c>
      <c r="AC15" s="49">
        <f t="shared" ref="AC15:AD15" si="2">W15+Y15+AA15</f>
        <v>1</v>
      </c>
      <c r="AD15" s="49">
        <f t="shared" si="2"/>
        <v>5</v>
      </c>
      <c r="AE15" s="163" t="s">
        <v>281</v>
      </c>
      <c r="AF15" s="164" t="s">
        <v>282</v>
      </c>
      <c r="AG15" s="51">
        <v>0.0</v>
      </c>
      <c r="AH15" s="51"/>
      <c r="AI15" s="51">
        <v>0.0</v>
      </c>
      <c r="AJ15" s="51"/>
      <c r="AK15" s="51">
        <v>0.0</v>
      </c>
      <c r="AL15" s="51"/>
      <c r="AM15" s="49">
        <f t="shared" ref="AM15:AN15" si="3">AG15+AI15+AK15</f>
        <v>0</v>
      </c>
      <c r="AN15" s="49">
        <f t="shared" si="3"/>
        <v>0</v>
      </c>
      <c r="AO15" s="49"/>
      <c r="AP15" s="49"/>
      <c r="AQ15" s="51">
        <v>0.0</v>
      </c>
      <c r="AR15" s="51"/>
      <c r="AS15" s="51">
        <v>0.0</v>
      </c>
      <c r="AT15" s="165"/>
      <c r="AU15" s="51">
        <v>39.0</v>
      </c>
      <c r="AV15" s="51"/>
      <c r="AW15" s="49">
        <f t="shared" ref="AW15:AX15" si="4">AQ15+AS15+AU15</f>
        <v>39</v>
      </c>
      <c r="AX15" s="49">
        <f t="shared" si="4"/>
        <v>0</v>
      </c>
      <c r="AY15" s="49"/>
      <c r="AZ15" s="49"/>
      <c r="BA15" s="135">
        <f t="shared" ref="BA15:BA19" si="11">S15+AC15+AM15+AW15</f>
        <v>40</v>
      </c>
      <c r="BB15" s="49">
        <f t="shared" ref="BB15:BB19" si="12">+T15</f>
        <v>2</v>
      </c>
      <c r="BC15" s="49">
        <f t="shared" ref="BC15:BC19" si="13">+T15+AD15</f>
        <v>7</v>
      </c>
      <c r="BD15" s="49">
        <f t="shared" ref="BD15:BD19" si="14">+T15+AD15+AN15</f>
        <v>7</v>
      </c>
      <c r="BE15" s="49">
        <f t="shared" ref="BE15:BE19" si="15">+T15+AD15+AN15+AX15</f>
        <v>7</v>
      </c>
      <c r="BF15" s="53">
        <f t="shared" ref="BF15:BI15" si="5">IF(AND(BB15&gt;0,$BA15&gt;0),BB15/$BA15,0)</f>
        <v>0.05</v>
      </c>
      <c r="BG15" s="53">
        <f t="shared" si="5"/>
        <v>0.175</v>
      </c>
      <c r="BH15" s="53">
        <f t="shared" si="5"/>
        <v>0.175</v>
      </c>
      <c r="BI15" s="53">
        <f t="shared" si="5"/>
        <v>0.175</v>
      </c>
      <c r="BJ15" s="155">
        <v>1.0</v>
      </c>
      <c r="BK15" s="53">
        <f t="shared" ref="BK15:BK19" si="17">BE15</f>
        <v>7</v>
      </c>
      <c r="BL15" s="53">
        <f t="shared" ref="BL15:BL19" si="18">BI15</f>
        <v>0.175</v>
      </c>
      <c r="BM15" s="53">
        <f t="shared" ref="BM15:BM19" si="19">BI15</f>
        <v>0.175</v>
      </c>
      <c r="BN15" s="53">
        <f t="shared" ref="BN15:BQ15" si="6">(IF(AND(BJ15&gt;0,$D15&gt;0),BJ15/$D15*100,0))</f>
        <v>1</v>
      </c>
      <c r="BO15" s="53">
        <f t="shared" si="6"/>
        <v>7</v>
      </c>
      <c r="BP15" s="53">
        <f t="shared" si="6"/>
        <v>0.175</v>
      </c>
      <c r="BQ15" s="53">
        <f t="shared" si="6"/>
        <v>0.175</v>
      </c>
    </row>
    <row r="16" ht="177.75" customHeight="1">
      <c r="A16" s="37" t="s">
        <v>153</v>
      </c>
      <c r="B16" s="37" t="s">
        <v>61</v>
      </c>
      <c r="C16" s="37" t="s">
        <v>271</v>
      </c>
      <c r="D16" s="166">
        <v>100.0</v>
      </c>
      <c r="E16" s="117">
        <v>53.0</v>
      </c>
      <c r="F16" s="130" t="s">
        <v>272</v>
      </c>
      <c r="G16" s="37" t="s">
        <v>283</v>
      </c>
      <c r="H16" s="37" t="s">
        <v>274</v>
      </c>
      <c r="I16" s="41" t="s">
        <v>284</v>
      </c>
      <c r="J16" s="41" t="s">
        <v>276</v>
      </c>
      <c r="K16" s="41" t="s">
        <v>277</v>
      </c>
      <c r="L16" s="167" t="s">
        <v>278</v>
      </c>
      <c r="M16" s="48">
        <v>0.0</v>
      </c>
      <c r="N16" s="48">
        <v>0.0</v>
      </c>
      <c r="O16" s="48">
        <v>0.0</v>
      </c>
      <c r="P16" s="48">
        <v>1.0</v>
      </c>
      <c r="Q16" s="48">
        <v>0.0</v>
      </c>
      <c r="R16" s="48">
        <v>2.0</v>
      </c>
      <c r="S16" s="49">
        <f t="shared" ref="S16:T16" si="7">M16+O16+Q16</f>
        <v>0</v>
      </c>
      <c r="T16" s="49">
        <f t="shared" si="7"/>
        <v>3</v>
      </c>
      <c r="U16" s="132" t="s">
        <v>285</v>
      </c>
      <c r="V16" s="132" t="s">
        <v>286</v>
      </c>
      <c r="W16" s="168">
        <v>2.0</v>
      </c>
      <c r="X16" s="169">
        <v>4.0</v>
      </c>
      <c r="Y16" s="169">
        <v>1.0</v>
      </c>
      <c r="Z16" s="169">
        <v>3.0</v>
      </c>
      <c r="AA16" s="169">
        <v>2.0</v>
      </c>
      <c r="AB16" s="169">
        <v>6.0</v>
      </c>
      <c r="AC16" s="49">
        <f t="shared" ref="AC16:AD16" si="8">W16+Y16+AA16</f>
        <v>5</v>
      </c>
      <c r="AD16" s="49">
        <f t="shared" si="8"/>
        <v>13</v>
      </c>
      <c r="AE16" s="170" t="s">
        <v>287</v>
      </c>
      <c r="AF16" s="164" t="s">
        <v>288</v>
      </c>
      <c r="AG16" s="51">
        <v>2.0</v>
      </c>
      <c r="AH16" s="51"/>
      <c r="AI16" s="51">
        <v>2.0</v>
      </c>
      <c r="AJ16" s="51"/>
      <c r="AK16" s="51">
        <v>2.0</v>
      </c>
      <c r="AL16" s="51"/>
      <c r="AM16" s="49">
        <f t="shared" ref="AM16:AN16" si="9">AG16+AI16+AK16</f>
        <v>6</v>
      </c>
      <c r="AN16" s="49">
        <f t="shared" si="9"/>
        <v>0</v>
      </c>
      <c r="AO16" s="49"/>
      <c r="AP16" s="49"/>
      <c r="AQ16" s="51">
        <v>8.0</v>
      </c>
      <c r="AR16" s="51"/>
      <c r="AS16" s="51">
        <v>8.0</v>
      </c>
      <c r="AT16" s="51"/>
      <c r="AU16" s="51">
        <v>26.0</v>
      </c>
      <c r="AV16" s="51"/>
      <c r="AW16" s="49">
        <f t="shared" ref="AW16:AX16" si="10">AQ16+AS16+AU16</f>
        <v>42</v>
      </c>
      <c r="AX16" s="49">
        <f t="shared" si="10"/>
        <v>0</v>
      </c>
      <c r="AY16" s="49"/>
      <c r="AZ16" s="49"/>
      <c r="BA16" s="135">
        <f t="shared" si="11"/>
        <v>53</v>
      </c>
      <c r="BB16" s="49">
        <f t="shared" si="12"/>
        <v>3</v>
      </c>
      <c r="BC16" s="49">
        <f t="shared" si="13"/>
        <v>16</v>
      </c>
      <c r="BD16" s="49">
        <f t="shared" si="14"/>
        <v>16</v>
      </c>
      <c r="BE16" s="49">
        <f t="shared" si="15"/>
        <v>16</v>
      </c>
      <c r="BF16" s="53">
        <f t="shared" ref="BF16:BI16" si="16">IF(AND(BB16&gt;0,$BA16&gt;0),BB16/$BA16,0)</f>
        <v>0.05660377358</v>
      </c>
      <c r="BG16" s="53">
        <f t="shared" si="16"/>
        <v>0.3018867925</v>
      </c>
      <c r="BH16" s="53">
        <f t="shared" si="16"/>
        <v>0.3018867925</v>
      </c>
      <c r="BI16" s="53">
        <f t="shared" si="16"/>
        <v>0.3018867925</v>
      </c>
      <c r="BJ16" s="155">
        <v>1.0</v>
      </c>
      <c r="BK16" s="53">
        <f t="shared" si="17"/>
        <v>16</v>
      </c>
      <c r="BL16" s="53">
        <f t="shared" si="18"/>
        <v>0.3018867925</v>
      </c>
      <c r="BM16" s="53">
        <f t="shared" si="19"/>
        <v>0.3018867925</v>
      </c>
      <c r="BN16" s="53">
        <f t="shared" ref="BN16:BQ16" si="20">(IF(AND(BJ16&gt;0,$D16&gt;0),BJ16/$D16*100,0))</f>
        <v>1</v>
      </c>
      <c r="BO16" s="53">
        <f t="shared" si="20"/>
        <v>16</v>
      </c>
      <c r="BP16" s="53">
        <f t="shared" si="20"/>
        <v>0.3018867925</v>
      </c>
      <c r="BQ16" s="53">
        <f t="shared" si="20"/>
        <v>0.3018867925</v>
      </c>
    </row>
    <row r="17" ht="164.25" customHeight="1">
      <c r="A17" s="37" t="s">
        <v>153</v>
      </c>
      <c r="B17" s="37" t="s">
        <v>61</v>
      </c>
      <c r="C17" s="37" t="s">
        <v>271</v>
      </c>
      <c r="D17" s="166">
        <v>100.0</v>
      </c>
      <c r="E17" s="117"/>
      <c r="F17" s="130">
        <v>0.0</v>
      </c>
      <c r="G17" s="37" t="s">
        <v>289</v>
      </c>
      <c r="H17" s="37" t="s">
        <v>274</v>
      </c>
      <c r="I17" s="41" t="s">
        <v>290</v>
      </c>
      <c r="J17" s="41" t="s">
        <v>276</v>
      </c>
      <c r="K17" s="41" t="s">
        <v>291</v>
      </c>
      <c r="L17" s="167" t="s">
        <v>278</v>
      </c>
      <c r="M17" s="48">
        <v>1.0</v>
      </c>
      <c r="N17" s="48">
        <v>2.0</v>
      </c>
      <c r="O17" s="48">
        <v>1.0</v>
      </c>
      <c r="P17" s="48">
        <v>1.0</v>
      </c>
      <c r="Q17" s="48">
        <v>0.0</v>
      </c>
      <c r="R17" s="48">
        <v>2.0</v>
      </c>
      <c r="S17" s="49">
        <f t="shared" ref="S17:T17" si="21">M17+O17+Q17</f>
        <v>2</v>
      </c>
      <c r="T17" s="49">
        <f t="shared" si="21"/>
        <v>5</v>
      </c>
      <c r="U17" s="132" t="s">
        <v>292</v>
      </c>
      <c r="V17" s="132" t="s">
        <v>286</v>
      </c>
      <c r="W17" s="48">
        <v>1.0</v>
      </c>
      <c r="X17" s="162">
        <v>1.0</v>
      </c>
      <c r="Y17" s="162">
        <v>4.0</v>
      </c>
      <c r="Z17" s="162">
        <v>4.0</v>
      </c>
      <c r="AA17" s="162">
        <v>1.0</v>
      </c>
      <c r="AB17" s="162">
        <v>2.0</v>
      </c>
      <c r="AC17" s="49">
        <f t="shared" ref="AC17:AD17" si="22">W17+Y17+AA17</f>
        <v>6</v>
      </c>
      <c r="AD17" s="49">
        <f t="shared" si="22"/>
        <v>7</v>
      </c>
      <c r="AE17" s="163" t="s">
        <v>293</v>
      </c>
      <c r="AF17" s="164" t="s">
        <v>294</v>
      </c>
      <c r="AG17" s="51">
        <v>0.0</v>
      </c>
      <c r="AH17" s="51"/>
      <c r="AI17" s="51">
        <v>0.0</v>
      </c>
      <c r="AJ17" s="51"/>
      <c r="AK17" s="51">
        <v>1.0</v>
      </c>
      <c r="AL17" s="51"/>
      <c r="AM17" s="49">
        <f t="shared" ref="AM17:AN17" si="23">AG17+AI17+AK17</f>
        <v>1</v>
      </c>
      <c r="AN17" s="49">
        <f t="shared" si="23"/>
        <v>0</v>
      </c>
      <c r="AO17" s="49"/>
      <c r="AP17" s="49"/>
      <c r="AQ17" s="51">
        <v>7.0</v>
      </c>
      <c r="AR17" s="51"/>
      <c r="AS17" s="51">
        <v>7.0</v>
      </c>
      <c r="AT17" s="51"/>
      <c r="AU17" s="51">
        <v>12.0</v>
      </c>
      <c r="AV17" s="51"/>
      <c r="AW17" s="49">
        <f t="shared" ref="AW17:AX17" si="24">AQ17+AS17+AU17</f>
        <v>26</v>
      </c>
      <c r="AX17" s="49">
        <f t="shared" si="24"/>
        <v>0</v>
      </c>
      <c r="AY17" s="49"/>
      <c r="AZ17" s="49"/>
      <c r="BA17" s="135">
        <f t="shared" si="11"/>
        <v>35</v>
      </c>
      <c r="BB17" s="49">
        <f t="shared" si="12"/>
        <v>5</v>
      </c>
      <c r="BC17" s="49">
        <f t="shared" si="13"/>
        <v>12</v>
      </c>
      <c r="BD17" s="49">
        <f t="shared" si="14"/>
        <v>12</v>
      </c>
      <c r="BE17" s="49">
        <f t="shared" si="15"/>
        <v>12</v>
      </c>
      <c r="BF17" s="53">
        <f t="shared" ref="BF17:BI17" si="25">IF(AND(BB17&gt;0,$BA17&gt;0),BB17/$BA17,0)</f>
        <v>0.1428571429</v>
      </c>
      <c r="BG17" s="53">
        <f t="shared" si="25"/>
        <v>0.3428571429</v>
      </c>
      <c r="BH17" s="53">
        <f t="shared" si="25"/>
        <v>0.3428571429</v>
      </c>
      <c r="BI17" s="53">
        <f t="shared" si="25"/>
        <v>0.3428571429</v>
      </c>
      <c r="BJ17" s="155">
        <v>1.0</v>
      </c>
      <c r="BK17" s="53">
        <f t="shared" si="17"/>
        <v>12</v>
      </c>
      <c r="BL17" s="53">
        <f t="shared" si="18"/>
        <v>0.3428571429</v>
      </c>
      <c r="BM17" s="53">
        <f t="shared" si="19"/>
        <v>0.3428571429</v>
      </c>
      <c r="BN17" s="53">
        <f t="shared" ref="BN17:BQ17" si="26">(IF(AND(BJ17&gt;0,$D17&gt;0),BJ17/$D17*100,0))</f>
        <v>1</v>
      </c>
      <c r="BO17" s="53">
        <f t="shared" si="26"/>
        <v>12</v>
      </c>
      <c r="BP17" s="53">
        <f t="shared" si="26"/>
        <v>0.3428571429</v>
      </c>
      <c r="BQ17" s="53">
        <f t="shared" si="26"/>
        <v>0.3428571429</v>
      </c>
    </row>
    <row r="18" ht="147.75" customHeight="1">
      <c r="A18" s="37" t="s">
        <v>153</v>
      </c>
      <c r="B18" s="37" t="s">
        <v>61</v>
      </c>
      <c r="C18" s="37" t="s">
        <v>271</v>
      </c>
      <c r="D18" s="166">
        <v>100.0</v>
      </c>
      <c r="E18" s="117">
        <v>38.0</v>
      </c>
      <c r="F18" s="130">
        <v>0.0</v>
      </c>
      <c r="G18" s="171" t="s">
        <v>295</v>
      </c>
      <c r="H18" s="37" t="s">
        <v>274</v>
      </c>
      <c r="I18" s="41" t="s">
        <v>296</v>
      </c>
      <c r="J18" s="41" t="s">
        <v>276</v>
      </c>
      <c r="K18" s="41" t="s">
        <v>277</v>
      </c>
      <c r="L18" s="167" t="s">
        <v>278</v>
      </c>
      <c r="M18" s="48">
        <v>3.0</v>
      </c>
      <c r="N18" s="48">
        <v>1.0</v>
      </c>
      <c r="O18" s="48">
        <v>0.0</v>
      </c>
      <c r="P18" s="48">
        <v>0.0</v>
      </c>
      <c r="Q18" s="48">
        <v>0.0</v>
      </c>
      <c r="R18" s="48">
        <v>2.0</v>
      </c>
      <c r="S18" s="49">
        <f t="shared" ref="S18:T18" si="27">M18+O18+Q18</f>
        <v>3</v>
      </c>
      <c r="T18" s="49">
        <f t="shared" si="27"/>
        <v>3</v>
      </c>
      <c r="U18" s="132" t="s">
        <v>285</v>
      </c>
      <c r="V18" s="132" t="s">
        <v>286</v>
      </c>
      <c r="W18" s="48">
        <v>0.0</v>
      </c>
      <c r="X18" s="48">
        <v>2.0</v>
      </c>
      <c r="Y18" s="48">
        <v>1.0</v>
      </c>
      <c r="Z18" s="48">
        <v>1.0</v>
      </c>
      <c r="AA18" s="48">
        <v>1.0</v>
      </c>
      <c r="AB18" s="48">
        <v>1.0</v>
      </c>
      <c r="AC18" s="49">
        <f t="shared" ref="AC18:AD18" si="28">W18+Y18+AA18</f>
        <v>2</v>
      </c>
      <c r="AD18" s="49">
        <f t="shared" si="28"/>
        <v>4</v>
      </c>
      <c r="AE18" s="172" t="s">
        <v>297</v>
      </c>
      <c r="AF18" s="164" t="s">
        <v>298</v>
      </c>
      <c r="AG18" s="51">
        <v>1.0</v>
      </c>
      <c r="AH18" s="51"/>
      <c r="AI18" s="51">
        <v>1.0</v>
      </c>
      <c r="AJ18" s="51"/>
      <c r="AK18" s="51">
        <v>1.0</v>
      </c>
      <c r="AL18" s="51"/>
      <c r="AM18" s="49">
        <f t="shared" ref="AM18:AN18" si="29">AG18+AI18+AK18</f>
        <v>3</v>
      </c>
      <c r="AN18" s="49">
        <f t="shared" si="29"/>
        <v>0</v>
      </c>
      <c r="AO18" s="49"/>
      <c r="AP18" s="49"/>
      <c r="AQ18" s="51">
        <v>3.0</v>
      </c>
      <c r="AR18" s="51"/>
      <c r="AS18" s="51">
        <v>7.0</v>
      </c>
      <c r="AT18" s="51"/>
      <c r="AU18" s="51">
        <v>20.0</v>
      </c>
      <c r="AV18" s="51"/>
      <c r="AW18" s="49">
        <f t="shared" ref="AW18:AX18" si="30">AQ18+AS18+AU18</f>
        <v>30</v>
      </c>
      <c r="AX18" s="49">
        <f t="shared" si="30"/>
        <v>0</v>
      </c>
      <c r="AY18" s="49"/>
      <c r="AZ18" s="49"/>
      <c r="BA18" s="135">
        <f t="shared" si="11"/>
        <v>38</v>
      </c>
      <c r="BB18" s="49">
        <f t="shared" si="12"/>
        <v>3</v>
      </c>
      <c r="BC18" s="49">
        <f t="shared" si="13"/>
        <v>7</v>
      </c>
      <c r="BD18" s="49">
        <f t="shared" si="14"/>
        <v>7</v>
      </c>
      <c r="BE18" s="49">
        <f t="shared" si="15"/>
        <v>7</v>
      </c>
      <c r="BF18" s="53">
        <f t="shared" ref="BF18:BI18" si="31">IF(AND(BB18&gt;0,$BA18&gt;0),BB18/$BA18,0)</f>
        <v>0.07894736842</v>
      </c>
      <c r="BG18" s="53">
        <f t="shared" si="31"/>
        <v>0.1842105263</v>
      </c>
      <c r="BH18" s="53">
        <f t="shared" si="31"/>
        <v>0.1842105263</v>
      </c>
      <c r="BI18" s="53">
        <f t="shared" si="31"/>
        <v>0.1842105263</v>
      </c>
      <c r="BJ18" s="155">
        <v>1.0</v>
      </c>
      <c r="BK18" s="53">
        <f t="shared" si="17"/>
        <v>7</v>
      </c>
      <c r="BL18" s="53">
        <f t="shared" si="18"/>
        <v>0.1842105263</v>
      </c>
      <c r="BM18" s="53">
        <f t="shared" si="19"/>
        <v>0.1842105263</v>
      </c>
      <c r="BN18" s="53">
        <f t="shared" ref="BN18:BQ18" si="32">(IF(AND(BJ18&gt;0,$D18&gt;0),BJ18/$D18*100,0))</f>
        <v>1</v>
      </c>
      <c r="BO18" s="53">
        <f t="shared" si="32"/>
        <v>7</v>
      </c>
      <c r="BP18" s="53">
        <f t="shared" si="32"/>
        <v>0.1842105263</v>
      </c>
      <c r="BQ18" s="53">
        <f t="shared" si="32"/>
        <v>0.1842105263</v>
      </c>
    </row>
    <row r="19" ht="101.25" customHeight="1">
      <c r="A19" s="37" t="s">
        <v>153</v>
      </c>
      <c r="B19" s="37" t="s">
        <v>61</v>
      </c>
      <c r="C19" s="37" t="s">
        <v>271</v>
      </c>
      <c r="D19" s="166">
        <v>100.0</v>
      </c>
      <c r="E19" s="117"/>
      <c r="F19" s="173">
        <v>0.0</v>
      </c>
      <c r="G19" s="37" t="s">
        <v>299</v>
      </c>
      <c r="H19" s="37" t="s">
        <v>274</v>
      </c>
      <c r="I19" s="41" t="s">
        <v>300</v>
      </c>
      <c r="J19" s="41" t="s">
        <v>276</v>
      </c>
      <c r="K19" s="41" t="s">
        <v>277</v>
      </c>
      <c r="L19" s="167" t="s">
        <v>278</v>
      </c>
      <c r="M19" s="48">
        <v>1.0</v>
      </c>
      <c r="N19" s="48">
        <v>1.0</v>
      </c>
      <c r="O19" s="48">
        <v>1.0</v>
      </c>
      <c r="P19" s="48">
        <v>1.0</v>
      </c>
      <c r="Q19" s="48">
        <v>1.0</v>
      </c>
      <c r="R19" s="48">
        <v>1.0</v>
      </c>
      <c r="S19" s="49">
        <f t="shared" ref="S19:T19" si="33">M19+O19+Q19</f>
        <v>3</v>
      </c>
      <c r="T19" s="49">
        <f t="shared" si="33"/>
        <v>3</v>
      </c>
      <c r="U19" s="132" t="s">
        <v>285</v>
      </c>
      <c r="V19" s="132" t="s">
        <v>286</v>
      </c>
      <c r="W19" s="48">
        <v>1.0</v>
      </c>
      <c r="X19" s="48">
        <v>1.0</v>
      </c>
      <c r="Y19" s="48">
        <v>0.0</v>
      </c>
      <c r="Z19" s="48">
        <v>0.0</v>
      </c>
      <c r="AA19" s="48">
        <v>1.0</v>
      </c>
      <c r="AB19" s="48">
        <v>1.0</v>
      </c>
      <c r="AC19" s="49">
        <f t="shared" ref="AC19:AD19" si="34">W19+Y19+AA19</f>
        <v>2</v>
      </c>
      <c r="AD19" s="49">
        <f t="shared" si="34"/>
        <v>2</v>
      </c>
      <c r="AE19" s="174" t="s">
        <v>301</v>
      </c>
      <c r="AF19" s="164" t="s">
        <v>302</v>
      </c>
      <c r="AG19" s="51"/>
      <c r="AH19" s="51"/>
      <c r="AI19" s="51"/>
      <c r="AJ19" s="51"/>
      <c r="AK19" s="51"/>
      <c r="AL19" s="51"/>
      <c r="AM19" s="49">
        <f t="shared" ref="AM19:AN19" si="35">AG19+AI19+AK19</f>
        <v>0</v>
      </c>
      <c r="AN19" s="49">
        <f t="shared" si="35"/>
        <v>0</v>
      </c>
      <c r="AO19" s="49"/>
      <c r="AP19" s="49"/>
      <c r="AQ19" s="51"/>
      <c r="AR19" s="51"/>
      <c r="AS19" s="51"/>
      <c r="AT19" s="51"/>
      <c r="AU19" s="51"/>
      <c r="AV19" s="51"/>
      <c r="AW19" s="49">
        <f t="shared" ref="AW19:AX19" si="36">AQ19+AS19+AU19</f>
        <v>0</v>
      </c>
      <c r="AX19" s="49">
        <f t="shared" si="36"/>
        <v>0</v>
      </c>
      <c r="AY19" s="49"/>
      <c r="AZ19" s="49"/>
      <c r="BA19" s="135">
        <f t="shared" si="11"/>
        <v>5</v>
      </c>
      <c r="BB19" s="49">
        <f t="shared" si="12"/>
        <v>3</v>
      </c>
      <c r="BC19" s="49">
        <f t="shared" si="13"/>
        <v>5</v>
      </c>
      <c r="BD19" s="49">
        <f t="shared" si="14"/>
        <v>5</v>
      </c>
      <c r="BE19" s="49">
        <f t="shared" si="15"/>
        <v>5</v>
      </c>
      <c r="BF19" s="53">
        <f t="shared" ref="BF19:BI19" si="37">IF(AND(BB19&gt;0,$BA19&gt;0),BB19/$BA19,0)</f>
        <v>0.6</v>
      </c>
      <c r="BG19" s="53">
        <f t="shared" si="37"/>
        <v>1</v>
      </c>
      <c r="BH19" s="53">
        <f t="shared" si="37"/>
        <v>1</v>
      </c>
      <c r="BI19" s="53">
        <f t="shared" si="37"/>
        <v>1</v>
      </c>
      <c r="BJ19" s="155">
        <v>1.0</v>
      </c>
      <c r="BK19" s="53">
        <f t="shared" si="17"/>
        <v>5</v>
      </c>
      <c r="BL19" s="53">
        <f t="shared" si="18"/>
        <v>1</v>
      </c>
      <c r="BM19" s="53">
        <f t="shared" si="19"/>
        <v>1</v>
      </c>
      <c r="BN19" s="53">
        <f t="shared" ref="BN19:BQ19" si="38">(IF(AND(BJ19&gt;0,$D19&gt;0),BJ19/$D19*100,0))</f>
        <v>1</v>
      </c>
      <c r="BO19" s="53">
        <f t="shared" si="38"/>
        <v>5</v>
      </c>
      <c r="BP19" s="53">
        <f t="shared" si="38"/>
        <v>1</v>
      </c>
      <c r="BQ19" s="53">
        <f t="shared" si="38"/>
        <v>1</v>
      </c>
    </row>
    <row r="20" ht="24.75" customHeight="1">
      <c r="A20" s="175"/>
      <c r="B20" s="176"/>
      <c r="C20" s="176"/>
      <c r="D20" s="176"/>
      <c r="E20" s="176"/>
      <c r="F20" s="176"/>
      <c r="G20" s="176"/>
      <c r="H20" s="176"/>
      <c r="I20" s="176"/>
      <c r="J20" s="176"/>
      <c r="K20" s="176"/>
      <c r="L20" s="177"/>
      <c r="M20" s="101"/>
      <c r="N20" s="6"/>
      <c r="O20" s="6"/>
      <c r="P20" s="6"/>
      <c r="Q20" s="6"/>
      <c r="R20" s="6"/>
      <c r="S20" s="100"/>
      <c r="T20" s="102"/>
      <c r="U20" s="103"/>
      <c r="V20" s="100"/>
      <c r="W20" s="101"/>
      <c r="X20" s="6"/>
      <c r="Y20" s="6"/>
      <c r="Z20" s="6"/>
      <c r="AA20" s="6"/>
      <c r="AB20" s="6"/>
      <c r="AC20" s="100"/>
      <c r="AD20" s="102"/>
      <c r="AE20" s="103"/>
      <c r="AF20" s="100"/>
      <c r="AG20" s="101"/>
      <c r="AH20" s="6"/>
      <c r="AI20" s="6"/>
      <c r="AJ20" s="6"/>
      <c r="AK20" s="6"/>
      <c r="AL20" s="6"/>
      <c r="AM20" s="100"/>
      <c r="AN20" s="102"/>
      <c r="AO20" s="101"/>
      <c r="AP20" s="100"/>
      <c r="AQ20" s="101"/>
      <c r="AR20" s="6"/>
      <c r="AS20" s="6"/>
      <c r="AT20" s="6"/>
      <c r="AU20" s="6"/>
      <c r="AV20" s="6"/>
      <c r="AW20" s="100"/>
      <c r="AX20" s="102"/>
      <c r="AY20" s="104"/>
      <c r="AZ20" s="104"/>
      <c r="BA20" s="104"/>
      <c r="BB20" s="105"/>
      <c r="BC20" s="106" t="s">
        <v>140</v>
      </c>
      <c r="BD20" s="6"/>
      <c r="BE20" s="7"/>
      <c r="BF20" s="110">
        <f t="shared" ref="BF20:BI20" si="39">AVERAGE(BF15:BF19)</f>
        <v>0.185681657</v>
      </c>
      <c r="BG20" s="110">
        <f t="shared" si="39"/>
        <v>0.4007908923</v>
      </c>
      <c r="BH20" s="110">
        <f t="shared" si="39"/>
        <v>0.4007908923</v>
      </c>
      <c r="BI20" s="110">
        <f t="shared" si="39"/>
        <v>0.4007908923</v>
      </c>
      <c r="BJ20" s="110"/>
      <c r="BK20" s="110"/>
      <c r="BL20" s="110"/>
      <c r="BM20" s="110"/>
      <c r="BN20" s="110">
        <f t="shared" ref="BN20:BQ20" si="40">AVERAGE(BN15:BN19)</f>
        <v>1</v>
      </c>
      <c r="BO20" s="110">
        <f t="shared" si="40"/>
        <v>9.4</v>
      </c>
      <c r="BP20" s="110">
        <f t="shared" si="40"/>
        <v>0.4007908923</v>
      </c>
      <c r="BQ20" s="110">
        <f t="shared" si="40"/>
        <v>0.4007908923</v>
      </c>
    </row>
    <row r="21" ht="15.75" customHeight="1">
      <c r="A21" s="15"/>
      <c r="B21" s="15"/>
      <c r="C21" s="15"/>
      <c r="D21" s="15"/>
      <c r="E21" s="16"/>
      <c r="F21" s="16"/>
      <c r="G21" s="15"/>
      <c r="H21" s="15"/>
      <c r="I21" s="15"/>
      <c r="J21" s="15"/>
      <c r="K21" s="15"/>
      <c r="L21" s="15"/>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1" t="s">
        <v>141</v>
      </c>
      <c r="B22" s="112"/>
      <c r="C22" s="15"/>
      <c r="D22" s="16"/>
      <c r="E22" s="16"/>
      <c r="F22" s="15"/>
      <c r="G22" s="15"/>
      <c r="H22" s="1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8.7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8.75" customHeight="1">
      <c r="A24" s="113" t="s">
        <v>142</v>
      </c>
      <c r="B24" s="112"/>
      <c r="C24" s="15"/>
      <c r="D24" s="16"/>
      <c r="E24" s="16"/>
      <c r="F24" s="114"/>
      <c r="G24" s="114"/>
      <c r="H24" s="114"/>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18.75" customHeight="1">
      <c r="A25" s="113" t="s">
        <v>142</v>
      </c>
      <c r="B25" s="112"/>
      <c r="C25" s="15"/>
      <c r="D25" s="16"/>
      <c r="E25" s="16"/>
      <c r="F25" s="114"/>
      <c r="G25" s="114"/>
      <c r="H25" s="114"/>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8.75" customHeight="1">
      <c r="A26" s="113" t="s">
        <v>142</v>
      </c>
      <c r="B26" s="112"/>
      <c r="C26" s="15"/>
      <c r="D26" s="16"/>
      <c r="E26" s="16"/>
      <c r="F26" s="114"/>
      <c r="G26" s="114"/>
      <c r="H26" s="114"/>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27.75" customHeight="1">
      <c r="A28" s="115" t="s">
        <v>303</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7"/>
    </row>
    <row r="29" ht="15.0"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0" customHeight="1">
      <c r="A30" s="15"/>
      <c r="B30" s="15"/>
      <c r="C30" s="15"/>
      <c r="D30" s="15"/>
      <c r="E30" s="16"/>
      <c r="F30" s="16"/>
      <c r="G30" s="114"/>
      <c r="J30" s="114"/>
      <c r="K30" s="114"/>
      <c r="L30" s="114"/>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Q20:AW20"/>
    <mergeCell ref="BC20:BE20"/>
    <mergeCell ref="A20:L20"/>
    <mergeCell ref="G30:I30"/>
    <mergeCell ref="M20:S20"/>
    <mergeCell ref="U20:V20"/>
    <mergeCell ref="W20:AC20"/>
    <mergeCell ref="AE20:AF20"/>
    <mergeCell ref="AG20:AM20"/>
    <mergeCell ref="AO20:AP20"/>
    <mergeCell ref="A28:BQ28"/>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I19">
    <cfRule type="cellIs" dxfId="0" priority="1" operator="between">
      <formula>0.7</formula>
      <formula>1</formula>
    </cfRule>
  </conditionalFormatting>
  <conditionalFormatting sqref="BF15:BI19">
    <cfRule type="cellIs" dxfId="1" priority="2" operator="between">
      <formula>0.51</formula>
      <formula>0.69</formula>
    </cfRule>
  </conditionalFormatting>
  <conditionalFormatting sqref="BF15:BI19">
    <cfRule type="cellIs" dxfId="2" priority="3" operator="between">
      <formula>0</formula>
      <formula>0.5</formula>
    </cfRule>
  </conditionalFormatting>
  <conditionalFormatting sqref="BN15:BQ19">
    <cfRule type="cellIs" dxfId="0" priority="4" operator="between">
      <formula>0.7</formula>
      <formula>1</formula>
    </cfRule>
  </conditionalFormatting>
  <conditionalFormatting sqref="BN15:BQ19">
    <cfRule type="cellIs" dxfId="1" priority="5" operator="between">
      <formula>0.51</formula>
      <formula>0.69</formula>
    </cfRule>
  </conditionalFormatting>
  <conditionalFormatting sqref="BN15:BQ19">
    <cfRule type="cellIs" dxfId="2" priority="6" operator="between">
      <formula>0</formula>
      <formula>0.5</formula>
    </cfRule>
  </conditionalFormatting>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1.43"/>
    <col customWidth="1" min="8" max="8" width="55.0"/>
    <col customWidth="1" min="9" max="10" width="53.0"/>
    <col customWidth="1" min="11" max="11" width="30.71"/>
    <col customWidth="1" min="12" max="12" width="53.57"/>
    <col customWidth="1" min="13" max="20" width="15.86"/>
    <col customWidth="1" min="21" max="21" width="126.86"/>
    <col customWidth="1" min="22" max="22" width="97.57"/>
    <col customWidth="1" min="23" max="30" width="15.86"/>
    <col customWidth="1" min="31" max="31" width="92.29"/>
    <col customWidth="1" min="32" max="32" width="76.43"/>
    <col customWidth="1" min="33" max="40" width="15.86"/>
    <col customWidth="1" min="41" max="41" width="35.86"/>
    <col customWidth="1" min="42" max="42" width="34.14"/>
    <col customWidth="1" min="43" max="50" width="15.86"/>
    <col customWidth="1" min="51" max="51" width="39.43"/>
    <col customWidth="1" min="52" max="52" width="32.86"/>
    <col customWidth="1" min="53" max="53" width="24.57"/>
    <col customWidth="1" min="54" max="57" width="17.71"/>
    <col customWidth="1" min="58" max="65" width="12.29"/>
    <col customWidth="1" min="66" max="66" width="18.29"/>
    <col customWidth="1" min="67" max="68" width="12.29"/>
    <col customWidth="1" min="69" max="69" width="15.0"/>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304</v>
      </c>
      <c r="BJ1" s="6"/>
      <c r="BK1" s="6"/>
      <c r="BL1" s="6"/>
      <c r="BM1" s="6"/>
      <c r="BN1" s="6"/>
      <c r="BO1" s="6"/>
      <c r="BP1" s="6"/>
      <c r="BQ1" s="7"/>
    </row>
    <row r="2" ht="20.25" customHeight="1">
      <c r="A2" s="8"/>
      <c r="B2" s="9"/>
      <c r="BH2" s="10"/>
      <c r="BI2" s="5" t="s">
        <v>305</v>
      </c>
      <c r="BJ2" s="6"/>
      <c r="BK2" s="6"/>
      <c r="BL2" s="6"/>
      <c r="BM2" s="6"/>
      <c r="BN2" s="6"/>
      <c r="BO2" s="6"/>
      <c r="BP2" s="6"/>
      <c r="BQ2" s="7"/>
    </row>
    <row r="3" ht="20.25" customHeight="1">
      <c r="A3" s="8"/>
      <c r="B3" s="9"/>
      <c r="BH3" s="10"/>
      <c r="BI3" s="5" t="s">
        <v>306</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307</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47.25" customHeight="1">
      <c r="A6" s="19" t="s">
        <v>5</v>
      </c>
      <c r="B6" s="20" t="s">
        <v>308</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77.25" customHeight="1">
      <c r="A7" s="19" t="s">
        <v>7</v>
      </c>
      <c r="B7" s="22" t="s">
        <v>309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310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221</v>
      </c>
      <c r="B11" s="24" t="s">
        <v>222</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173</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7"/>
      <c r="W12" s="25" t="s">
        <v>31</v>
      </c>
      <c r="X12" s="6"/>
      <c r="Y12" s="6"/>
      <c r="Z12" s="6"/>
      <c r="AA12" s="6"/>
      <c r="AB12" s="6"/>
      <c r="AC12" s="6"/>
      <c r="AD12" s="6"/>
      <c r="AE12" s="6"/>
      <c r="AF12" s="7"/>
      <c r="AG12" s="25" t="s">
        <v>32</v>
      </c>
      <c r="AH12" s="6"/>
      <c r="AI12" s="6"/>
      <c r="AJ12" s="6"/>
      <c r="AK12" s="6"/>
      <c r="AL12" s="6"/>
      <c r="AM12" s="6"/>
      <c r="AN12" s="6"/>
      <c r="AO12" s="6"/>
      <c r="AP12" s="7"/>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39.7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25" t="s">
        <v>53</v>
      </c>
      <c r="AR13" s="7"/>
      <c r="AS13" s="25" t="s">
        <v>54</v>
      </c>
      <c r="AT13" s="7"/>
      <c r="AU13" s="25" t="s">
        <v>55</v>
      </c>
      <c r="AV13" s="7"/>
      <c r="AW13" s="25" t="s">
        <v>44</v>
      </c>
      <c r="AX13" s="7"/>
      <c r="AY13" s="33" t="s">
        <v>45</v>
      </c>
      <c r="AZ13" s="33" t="s">
        <v>46</v>
      </c>
      <c r="BA13" s="8"/>
      <c r="BB13" s="8"/>
      <c r="BC13" s="8"/>
      <c r="BD13" s="8"/>
      <c r="BE13" s="8"/>
      <c r="BF13" s="8"/>
      <c r="BG13" s="8"/>
      <c r="BH13" s="8"/>
      <c r="BI13" s="8"/>
      <c r="BJ13" s="8"/>
      <c r="BK13" s="8"/>
      <c r="BL13" s="8"/>
      <c r="BM13" s="8"/>
      <c r="BN13" s="8"/>
      <c r="BO13" s="8"/>
      <c r="BP13" s="8"/>
      <c r="BQ13" s="8"/>
    </row>
    <row r="14" ht="37.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178" t="s">
        <v>56</v>
      </c>
      <c r="X14" s="179" t="s">
        <v>57</v>
      </c>
      <c r="Y14" s="178" t="s">
        <v>56</v>
      </c>
      <c r="Z14" s="179" t="s">
        <v>57</v>
      </c>
      <c r="AA14" s="178" t="s">
        <v>56</v>
      </c>
      <c r="AB14" s="179"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231.0" customHeight="1">
      <c r="A15" s="180" t="s">
        <v>311</v>
      </c>
      <c r="B15" s="37" t="s">
        <v>312</v>
      </c>
      <c r="C15" s="37" t="s">
        <v>313</v>
      </c>
      <c r="D15" s="117">
        <v>16000.0</v>
      </c>
      <c r="E15" s="117">
        <v>4500.0</v>
      </c>
      <c r="F15" s="118">
        <v>4671.0</v>
      </c>
      <c r="G15" s="36" t="s">
        <v>314</v>
      </c>
      <c r="H15" s="54" t="s">
        <v>315</v>
      </c>
      <c r="I15" s="181">
        <v>4500.0</v>
      </c>
      <c r="J15" s="41" t="s">
        <v>316</v>
      </c>
      <c r="K15" s="119" t="s">
        <v>317</v>
      </c>
      <c r="L15" s="42" t="s">
        <v>318</v>
      </c>
      <c r="M15" s="48">
        <v>300.0</v>
      </c>
      <c r="N15" s="48">
        <v>352.0</v>
      </c>
      <c r="O15" s="48">
        <v>350.0</v>
      </c>
      <c r="P15" s="48">
        <v>398.0</v>
      </c>
      <c r="Q15" s="48">
        <v>390.0</v>
      </c>
      <c r="R15" s="48">
        <v>426.0</v>
      </c>
      <c r="S15" s="49">
        <f t="shared" ref="S15:T15" si="1">M15+O15+Q15</f>
        <v>1040</v>
      </c>
      <c r="T15" s="49">
        <f t="shared" si="1"/>
        <v>1176</v>
      </c>
      <c r="U15" s="93" t="s">
        <v>319</v>
      </c>
      <c r="V15" s="182" t="s">
        <v>320</v>
      </c>
      <c r="W15" s="75">
        <v>380.0</v>
      </c>
      <c r="X15" s="75">
        <v>444.0</v>
      </c>
      <c r="Y15" s="75">
        <v>380.0</v>
      </c>
      <c r="Z15" s="75">
        <v>451.0</v>
      </c>
      <c r="AA15" s="75">
        <v>390.0</v>
      </c>
      <c r="AB15" s="183">
        <v>398.0</v>
      </c>
      <c r="AC15" s="184">
        <f t="shared" ref="AC15:AD15" si="2">W15+Y15+AA15</f>
        <v>1150</v>
      </c>
      <c r="AD15" s="49">
        <f t="shared" si="2"/>
        <v>1293</v>
      </c>
      <c r="AE15" s="93" t="s">
        <v>321</v>
      </c>
      <c r="AF15" s="185" t="s">
        <v>322</v>
      </c>
      <c r="AG15" s="51">
        <v>380.0</v>
      </c>
      <c r="AH15" s="51"/>
      <c r="AI15" s="51">
        <v>390.0</v>
      </c>
      <c r="AJ15" s="51"/>
      <c r="AK15" s="51">
        <v>390.0</v>
      </c>
      <c r="AL15" s="51"/>
      <c r="AM15" s="49">
        <f t="shared" ref="AM15:AN15" si="3">AG15+AI15+AK15</f>
        <v>1160</v>
      </c>
      <c r="AN15" s="49">
        <f t="shared" si="3"/>
        <v>0</v>
      </c>
      <c r="AO15" s="49"/>
      <c r="AP15" s="49"/>
      <c r="AQ15" s="51">
        <v>380.0</v>
      </c>
      <c r="AR15" s="51"/>
      <c r="AS15" s="51">
        <v>390.0</v>
      </c>
      <c r="AT15" s="51"/>
      <c r="AU15" s="51">
        <v>380.0</v>
      </c>
      <c r="AV15" s="51"/>
      <c r="AW15" s="49">
        <f t="shared" ref="AW15:AX15" si="4">AQ15+AS15+AU15</f>
        <v>1150</v>
      </c>
      <c r="AX15" s="49">
        <f t="shared" si="4"/>
        <v>0</v>
      </c>
      <c r="AY15" s="49"/>
      <c r="AZ15" s="49"/>
      <c r="BA15" s="135">
        <f>S15+AC15+AM15+AW15</f>
        <v>4500</v>
      </c>
      <c r="BB15" s="49">
        <f t="shared" ref="BB15:BB33" si="7">+T15</f>
        <v>1176</v>
      </c>
      <c r="BC15" s="49">
        <f>+T15+AD15</f>
        <v>2469</v>
      </c>
      <c r="BD15" s="49">
        <f>+T15+AD15+AN15</f>
        <v>2469</v>
      </c>
      <c r="BE15" s="49">
        <v>0.0</v>
      </c>
      <c r="BF15" s="53">
        <f t="shared" ref="BF15:BI15" si="5">IF(AND(BB15&gt;0,$BA15&gt;0),BB15/$BA15,0)</f>
        <v>0.2613333333</v>
      </c>
      <c r="BG15" s="53">
        <f t="shared" si="5"/>
        <v>0.5486666667</v>
      </c>
      <c r="BH15" s="53">
        <f t="shared" si="5"/>
        <v>0.5486666667</v>
      </c>
      <c r="BI15" s="53">
        <f t="shared" si="5"/>
        <v>0</v>
      </c>
      <c r="BJ15" s="186">
        <v>2650.0</v>
      </c>
      <c r="BK15" s="49">
        <f>BE15+BJ15</f>
        <v>2650</v>
      </c>
      <c r="BL15" s="49">
        <f>BK15+BE15</f>
        <v>2650</v>
      </c>
      <c r="BM15" s="49">
        <f>BL15+BE15</f>
        <v>2650</v>
      </c>
      <c r="BN15" s="53">
        <f t="shared" ref="BN15:BQ15" si="6">BJ15/16000</f>
        <v>0.165625</v>
      </c>
      <c r="BO15" s="53">
        <f t="shared" si="6"/>
        <v>0.165625</v>
      </c>
      <c r="BP15" s="53">
        <f t="shared" si="6"/>
        <v>0.165625</v>
      </c>
      <c r="BQ15" s="53">
        <f t="shared" si="6"/>
        <v>0.165625</v>
      </c>
    </row>
    <row r="16" ht="306.0" customHeight="1">
      <c r="A16" s="180" t="s">
        <v>311</v>
      </c>
      <c r="B16" s="37" t="s">
        <v>312</v>
      </c>
      <c r="C16" s="37" t="s">
        <v>323</v>
      </c>
      <c r="D16" s="117">
        <v>8.0</v>
      </c>
      <c r="E16" s="117">
        <v>8.0</v>
      </c>
      <c r="F16" s="118">
        <v>8.0</v>
      </c>
      <c r="G16" s="36" t="s">
        <v>324</v>
      </c>
      <c r="H16" s="54" t="s">
        <v>325</v>
      </c>
      <c r="I16" s="181">
        <v>8.0</v>
      </c>
      <c r="J16" s="41" t="s">
        <v>316</v>
      </c>
      <c r="K16" s="119" t="s">
        <v>317</v>
      </c>
      <c r="L16" s="42" t="s">
        <v>326</v>
      </c>
      <c r="M16" s="48">
        <v>8.0</v>
      </c>
      <c r="N16" s="48">
        <v>8.0</v>
      </c>
      <c r="O16" s="48">
        <v>8.0</v>
      </c>
      <c r="P16" s="48">
        <v>8.0</v>
      </c>
      <c r="Q16" s="48">
        <v>8.0</v>
      </c>
      <c r="R16" s="48">
        <v>8.0</v>
      </c>
      <c r="S16" s="49">
        <v>8.0</v>
      </c>
      <c r="T16" s="49">
        <v>8.0</v>
      </c>
      <c r="U16" s="93" t="s">
        <v>327</v>
      </c>
      <c r="V16" s="182" t="s">
        <v>328</v>
      </c>
      <c r="W16" s="75">
        <v>8.0</v>
      </c>
      <c r="X16" s="75">
        <v>8.0</v>
      </c>
      <c r="Y16" s="75">
        <v>8.0</v>
      </c>
      <c r="Z16" s="75">
        <v>8.0</v>
      </c>
      <c r="AA16" s="75">
        <v>8.0</v>
      </c>
      <c r="AB16" s="75">
        <v>8.0</v>
      </c>
      <c r="AC16" s="184">
        <v>8.0</v>
      </c>
      <c r="AD16" s="140">
        <v>8.0</v>
      </c>
      <c r="AE16" s="94" t="s">
        <v>329</v>
      </c>
      <c r="AF16" s="187" t="s">
        <v>330</v>
      </c>
      <c r="AG16" s="51">
        <v>8.0</v>
      </c>
      <c r="AH16" s="51"/>
      <c r="AI16" s="51">
        <v>8.0</v>
      </c>
      <c r="AJ16" s="51"/>
      <c r="AK16" s="51">
        <v>8.0</v>
      </c>
      <c r="AL16" s="51"/>
      <c r="AM16" s="49">
        <v>8.0</v>
      </c>
      <c r="AN16" s="49">
        <f>AH16+AJ16+AL16</f>
        <v>0</v>
      </c>
      <c r="AO16" s="49"/>
      <c r="AP16" s="49"/>
      <c r="AQ16" s="51">
        <v>8.0</v>
      </c>
      <c r="AR16" s="51"/>
      <c r="AS16" s="51">
        <v>8.0</v>
      </c>
      <c r="AT16" s="51"/>
      <c r="AU16" s="51">
        <v>8.0</v>
      </c>
      <c r="AV16" s="51"/>
      <c r="AW16" s="49">
        <v>8.0</v>
      </c>
      <c r="AX16" s="49">
        <f>AR16+AT16+AV16</f>
        <v>0</v>
      </c>
      <c r="AY16" s="49"/>
      <c r="AZ16" s="49"/>
      <c r="BA16" s="188">
        <v>8.0</v>
      </c>
      <c r="BB16" s="49">
        <f t="shared" si="7"/>
        <v>8</v>
      </c>
      <c r="BC16" s="140">
        <v>8.0</v>
      </c>
      <c r="BD16" s="49">
        <f>AN16</f>
        <v>0</v>
      </c>
      <c r="BE16" s="49">
        <f>AX16</f>
        <v>0</v>
      </c>
      <c r="BF16" s="53">
        <f t="shared" ref="BF16:BI16" si="8">IF(AND(BB16&gt;0,$BA16&gt;0),BB16/$BA16,0)</f>
        <v>1</v>
      </c>
      <c r="BG16" s="53">
        <f t="shared" si="8"/>
        <v>1</v>
      </c>
      <c r="BH16" s="53">
        <f t="shared" si="8"/>
        <v>0</v>
      </c>
      <c r="BI16" s="53">
        <f t="shared" si="8"/>
        <v>0</v>
      </c>
      <c r="BJ16" s="186">
        <v>8.0</v>
      </c>
      <c r="BK16" s="49">
        <f>BE16</f>
        <v>0</v>
      </c>
      <c r="BL16" s="49"/>
      <c r="BM16" s="49"/>
      <c r="BN16" s="138">
        <f t="shared" ref="BN16:BQ16" si="9">(IF(AND(BJ16&gt;0,$D16&gt;0),BJ16/$D16,0))</f>
        <v>1</v>
      </c>
      <c r="BO16" s="138">
        <f t="shared" si="9"/>
        <v>0</v>
      </c>
      <c r="BP16" s="138">
        <f t="shared" si="9"/>
        <v>0</v>
      </c>
      <c r="BQ16" s="138">
        <f t="shared" si="9"/>
        <v>0</v>
      </c>
    </row>
    <row r="17" ht="300.0" customHeight="1">
      <c r="A17" s="180" t="s">
        <v>311</v>
      </c>
      <c r="B17" s="37" t="s">
        <v>312</v>
      </c>
      <c r="C17" s="37" t="s">
        <v>331</v>
      </c>
      <c r="D17" s="117">
        <v>3200.0</v>
      </c>
      <c r="E17" s="117">
        <v>1954.0</v>
      </c>
      <c r="F17" s="118" t="s">
        <v>332</v>
      </c>
      <c r="G17" s="36" t="s">
        <v>333</v>
      </c>
      <c r="H17" s="54" t="s">
        <v>334</v>
      </c>
      <c r="I17" s="181">
        <v>1954.0</v>
      </c>
      <c r="J17" s="41" t="s">
        <v>316</v>
      </c>
      <c r="K17" s="119" t="s">
        <v>317</v>
      </c>
      <c r="L17" s="42" t="s">
        <v>335</v>
      </c>
      <c r="M17" s="48">
        <v>40.1</v>
      </c>
      <c r="N17" s="48">
        <v>73.47</v>
      </c>
      <c r="O17" s="48">
        <v>52.1</v>
      </c>
      <c r="P17" s="48">
        <v>14.96</v>
      </c>
      <c r="Q17" s="48">
        <v>30.1</v>
      </c>
      <c r="R17" s="48">
        <v>16.39</v>
      </c>
      <c r="S17" s="49">
        <f t="shared" ref="S17:T17" si="10">M17+O17+Q17</f>
        <v>122.3</v>
      </c>
      <c r="T17" s="189">
        <f t="shared" si="10"/>
        <v>104.82</v>
      </c>
      <c r="U17" s="93" t="s">
        <v>336</v>
      </c>
      <c r="V17" s="182" t="s">
        <v>337</v>
      </c>
      <c r="W17" s="75">
        <v>30.2</v>
      </c>
      <c r="X17" s="75">
        <v>0.12</v>
      </c>
      <c r="Y17" s="75">
        <v>30.25</v>
      </c>
      <c r="Z17" s="75">
        <v>19.48</v>
      </c>
      <c r="AA17" s="190">
        <v>30.2</v>
      </c>
      <c r="AB17" s="75">
        <v>45.92</v>
      </c>
      <c r="AC17" s="191">
        <f t="shared" ref="AC17:AD17" si="11">W17+Y17+AA17</f>
        <v>90.65</v>
      </c>
      <c r="AD17" s="192">
        <f t="shared" si="11"/>
        <v>65.52</v>
      </c>
      <c r="AE17" s="185" t="s">
        <v>338</v>
      </c>
      <c r="AF17" s="185" t="s">
        <v>339</v>
      </c>
      <c r="AG17" s="193">
        <v>30.2</v>
      </c>
      <c r="AH17" s="194"/>
      <c r="AI17" s="195">
        <f>30.2+1530</f>
        <v>1560.2</v>
      </c>
      <c r="AJ17" s="194"/>
      <c r="AK17" s="193">
        <v>30.2</v>
      </c>
      <c r="AL17" s="194"/>
      <c r="AM17" s="189">
        <f t="shared" ref="AM17:AN17" si="12">AG17+AI17+AK17</f>
        <v>1620.6</v>
      </c>
      <c r="AN17" s="192">
        <f t="shared" si="12"/>
        <v>0</v>
      </c>
      <c r="AO17" s="192"/>
      <c r="AP17" s="192"/>
      <c r="AQ17" s="193">
        <v>40.2</v>
      </c>
      <c r="AR17" s="193"/>
      <c r="AS17" s="193">
        <v>40.1</v>
      </c>
      <c r="AT17" s="194"/>
      <c r="AU17" s="193">
        <v>40.1</v>
      </c>
      <c r="AV17" s="194"/>
      <c r="AW17" s="189">
        <f t="shared" ref="AW17:AX17" si="13">AQ17+AS17+AU17</f>
        <v>120.4</v>
      </c>
      <c r="AX17" s="49">
        <f t="shared" si="13"/>
        <v>0</v>
      </c>
      <c r="AY17" s="49"/>
      <c r="AZ17" s="49"/>
      <c r="BA17" s="135">
        <f t="shared" ref="BA17:BA33" si="20">S17+AC17+AM17+AW17</f>
        <v>1953.95</v>
      </c>
      <c r="BB17" s="49">
        <f t="shared" si="7"/>
        <v>104.82</v>
      </c>
      <c r="BC17" s="49">
        <f>BB17+AD17</f>
        <v>170.34</v>
      </c>
      <c r="BD17" s="49">
        <f t="shared" ref="BD17:BD33" si="21">+T17+AD17+AN17</f>
        <v>170.34</v>
      </c>
      <c r="BE17" s="49">
        <f t="shared" ref="BE17:BE33" si="22">+T17+AD17+AN17+AX17</f>
        <v>170.34</v>
      </c>
      <c r="BF17" s="53">
        <f t="shared" ref="BF17:BI17" si="14">IF(AND(BB17&gt;0,$BA17&gt;0),BB17/$BA17,0)</f>
        <v>0.05364518028</v>
      </c>
      <c r="BG17" s="53">
        <f t="shared" si="14"/>
        <v>0.08717725633</v>
      </c>
      <c r="BH17" s="53">
        <f t="shared" si="14"/>
        <v>0.08717725633</v>
      </c>
      <c r="BI17" s="53">
        <f t="shared" si="14"/>
        <v>0.08717725633</v>
      </c>
      <c r="BJ17" s="192">
        <v>361.01</v>
      </c>
      <c r="BK17" s="192">
        <f t="shared" ref="BK17:BK18" si="24">BE17+BJ17</f>
        <v>531.35</v>
      </c>
      <c r="BL17" s="192">
        <f t="shared" ref="BL17:BL18" si="25">BK17+BE17</f>
        <v>701.69</v>
      </c>
      <c r="BM17" s="192">
        <f t="shared" ref="BM17:BM18" si="26">BL17+BE17</f>
        <v>872.03</v>
      </c>
      <c r="BN17" s="53">
        <f t="shared" ref="BN17:BQ17" si="15">BJ17/3200</f>
        <v>0.112815625</v>
      </c>
      <c r="BO17" s="53">
        <f t="shared" si="15"/>
        <v>0.166046875</v>
      </c>
      <c r="BP17" s="53">
        <f t="shared" si="15"/>
        <v>0.219278125</v>
      </c>
      <c r="BQ17" s="53">
        <f t="shared" si="15"/>
        <v>0.272509375</v>
      </c>
    </row>
    <row r="18" ht="136.5" customHeight="1">
      <c r="A18" s="180" t="s">
        <v>311</v>
      </c>
      <c r="B18" s="37" t="s">
        <v>312</v>
      </c>
      <c r="C18" s="37" t="s">
        <v>340</v>
      </c>
      <c r="D18" s="117">
        <v>3900.0</v>
      </c>
      <c r="E18" s="117">
        <v>1110.0</v>
      </c>
      <c r="F18" s="118" t="s">
        <v>341</v>
      </c>
      <c r="G18" s="36" t="s">
        <v>342</v>
      </c>
      <c r="H18" s="54" t="s">
        <v>343</v>
      </c>
      <c r="I18" s="181">
        <v>1110.0</v>
      </c>
      <c r="J18" s="41" t="s">
        <v>316</v>
      </c>
      <c r="K18" s="119" t="s">
        <v>317</v>
      </c>
      <c r="L18" s="42" t="s">
        <v>344</v>
      </c>
      <c r="M18" s="48">
        <v>93.0</v>
      </c>
      <c r="N18" s="48">
        <v>93.0</v>
      </c>
      <c r="O18" s="48">
        <v>85.0</v>
      </c>
      <c r="P18" s="48">
        <v>84.0</v>
      </c>
      <c r="Q18" s="48">
        <v>93.0</v>
      </c>
      <c r="R18" s="48">
        <v>95.0</v>
      </c>
      <c r="S18" s="49">
        <f t="shared" ref="S18:T18" si="16">M18+O18+Q18</f>
        <v>271</v>
      </c>
      <c r="T18" s="49">
        <f t="shared" si="16"/>
        <v>272</v>
      </c>
      <c r="U18" s="93" t="s">
        <v>345</v>
      </c>
      <c r="V18" s="182" t="s">
        <v>346</v>
      </c>
      <c r="W18" s="75">
        <v>91.0</v>
      </c>
      <c r="X18" s="75">
        <v>91.0</v>
      </c>
      <c r="Y18" s="75">
        <v>93.0</v>
      </c>
      <c r="Z18" s="75">
        <v>93.0</v>
      </c>
      <c r="AA18" s="75">
        <v>91.0</v>
      </c>
      <c r="AB18" s="75">
        <v>67.0</v>
      </c>
      <c r="AC18" s="184">
        <f t="shared" ref="AC18:AD18" si="17">W18+Y18+AA18</f>
        <v>275</v>
      </c>
      <c r="AD18" s="49">
        <f t="shared" si="17"/>
        <v>251</v>
      </c>
      <c r="AE18" s="185" t="s">
        <v>347</v>
      </c>
      <c r="AF18" s="185" t="s">
        <v>348</v>
      </c>
      <c r="AG18" s="51">
        <v>93.0</v>
      </c>
      <c r="AH18" s="51"/>
      <c r="AI18" s="51">
        <v>94.0</v>
      </c>
      <c r="AJ18" s="51"/>
      <c r="AK18" s="51">
        <v>90.0</v>
      </c>
      <c r="AL18" s="51"/>
      <c r="AM18" s="49">
        <f t="shared" ref="AM18:AN18" si="18">AG18+AI18+AK18</f>
        <v>277</v>
      </c>
      <c r="AN18" s="49">
        <f t="shared" si="18"/>
        <v>0</v>
      </c>
      <c r="AO18" s="49"/>
      <c r="AP18" s="49"/>
      <c r="AQ18" s="51">
        <v>94.0</v>
      </c>
      <c r="AR18" s="51"/>
      <c r="AS18" s="51">
        <v>90.0</v>
      </c>
      <c r="AT18" s="51"/>
      <c r="AU18" s="51">
        <v>93.0</v>
      </c>
      <c r="AV18" s="51"/>
      <c r="AW18" s="49">
        <f t="shared" ref="AW18:AX18" si="19">AQ18+AS18+AU18</f>
        <v>277</v>
      </c>
      <c r="AX18" s="49">
        <f t="shared" si="19"/>
        <v>0</v>
      </c>
      <c r="AY18" s="49"/>
      <c r="AZ18" s="49"/>
      <c r="BA18" s="135">
        <f t="shared" si="20"/>
        <v>1100</v>
      </c>
      <c r="BB18" s="49">
        <f t="shared" si="7"/>
        <v>272</v>
      </c>
      <c r="BC18" s="49">
        <f t="shared" ref="BC18:BC33" si="32">+T18+AD18</f>
        <v>523</v>
      </c>
      <c r="BD18" s="49">
        <f t="shared" si="21"/>
        <v>523</v>
      </c>
      <c r="BE18" s="49">
        <f t="shared" si="22"/>
        <v>523</v>
      </c>
      <c r="BF18" s="53">
        <f t="shared" ref="BF18:BI18" si="23">IF(AND(BB18&gt;0,$BA18&gt;0),BB18/$BA18,0)</f>
        <v>0.2472727273</v>
      </c>
      <c r="BG18" s="53">
        <f t="shared" si="23"/>
        <v>0.4754545455</v>
      </c>
      <c r="BH18" s="53">
        <f t="shared" si="23"/>
        <v>0.4754545455</v>
      </c>
      <c r="BI18" s="53">
        <f t="shared" si="23"/>
        <v>0.4754545455</v>
      </c>
      <c r="BJ18" s="186">
        <v>560.0</v>
      </c>
      <c r="BK18" s="49">
        <f t="shared" si="24"/>
        <v>1083</v>
      </c>
      <c r="BL18" s="49">
        <f t="shared" si="25"/>
        <v>1606</v>
      </c>
      <c r="BM18" s="49">
        <f t="shared" si="26"/>
        <v>2129</v>
      </c>
      <c r="BN18" s="53">
        <f t="shared" ref="BN18:BQ18" si="27">BJ18/3900</f>
        <v>0.1435897436</v>
      </c>
      <c r="BO18" s="53">
        <f t="shared" si="27"/>
        <v>0.2776923077</v>
      </c>
      <c r="BP18" s="53">
        <f t="shared" si="27"/>
        <v>0.4117948718</v>
      </c>
      <c r="BQ18" s="53">
        <f t="shared" si="27"/>
        <v>0.5458974359</v>
      </c>
    </row>
    <row r="19" ht="136.5" hidden="1" customHeight="1">
      <c r="A19" s="37" t="s">
        <v>262</v>
      </c>
      <c r="B19" s="37"/>
      <c r="C19" s="37"/>
      <c r="D19" s="117" t="s">
        <v>262</v>
      </c>
      <c r="E19" s="117">
        <f t="shared" ref="E19:E33" si="35">BA19</f>
        <v>0</v>
      </c>
      <c r="F19" s="118" t="s">
        <v>262</v>
      </c>
      <c r="G19" s="36" t="s">
        <v>262</v>
      </c>
      <c r="H19" s="54"/>
      <c r="I19" s="41"/>
      <c r="J19" s="41"/>
      <c r="K19" s="41"/>
      <c r="L19" s="42" t="s">
        <v>262</v>
      </c>
      <c r="M19" s="48"/>
      <c r="N19" s="48"/>
      <c r="O19" s="48"/>
      <c r="P19" s="48"/>
      <c r="Q19" s="48"/>
      <c r="R19" s="48"/>
      <c r="S19" s="49">
        <f t="shared" ref="S19:T19" si="28">M19+O19+Q19</f>
        <v>0</v>
      </c>
      <c r="T19" s="49">
        <f t="shared" si="28"/>
        <v>0</v>
      </c>
      <c r="U19" s="49"/>
      <c r="V19" s="49"/>
      <c r="W19" s="83"/>
      <c r="X19" s="83"/>
      <c r="Y19" s="83"/>
      <c r="Z19" s="83"/>
      <c r="AA19" s="83"/>
      <c r="AB19" s="83"/>
      <c r="AC19" s="49">
        <f t="shared" ref="AC19:AD19" si="29">W19+Y19+AA19</f>
        <v>0</v>
      </c>
      <c r="AD19" s="49">
        <f t="shared" si="29"/>
        <v>0</v>
      </c>
      <c r="AE19" s="49"/>
      <c r="AF19" s="49"/>
      <c r="AG19" s="51"/>
      <c r="AH19" s="51"/>
      <c r="AI19" s="51"/>
      <c r="AJ19" s="51"/>
      <c r="AK19" s="51"/>
      <c r="AL19" s="51"/>
      <c r="AM19" s="49">
        <f t="shared" ref="AM19:AN19" si="30">AG19+AI19+AK19</f>
        <v>0</v>
      </c>
      <c r="AN19" s="49">
        <f t="shared" si="30"/>
        <v>0</v>
      </c>
      <c r="AO19" s="49"/>
      <c r="AP19" s="49"/>
      <c r="AQ19" s="51"/>
      <c r="AR19" s="51"/>
      <c r="AS19" s="51"/>
      <c r="AT19" s="51"/>
      <c r="AU19" s="51"/>
      <c r="AV19" s="51"/>
      <c r="AW19" s="49">
        <f t="shared" ref="AW19:AX19" si="31">AQ19+AS19+AU19</f>
        <v>0</v>
      </c>
      <c r="AX19" s="49">
        <f t="shared" si="31"/>
        <v>0</v>
      </c>
      <c r="AY19" s="49"/>
      <c r="AZ19" s="49"/>
      <c r="BA19" s="135">
        <f t="shared" si="20"/>
        <v>0</v>
      </c>
      <c r="BB19" s="49">
        <f t="shared" si="7"/>
        <v>0</v>
      </c>
      <c r="BC19" s="49">
        <f t="shared" si="32"/>
        <v>0</v>
      </c>
      <c r="BD19" s="49">
        <f t="shared" si="21"/>
        <v>0</v>
      </c>
      <c r="BE19" s="49">
        <f t="shared" si="22"/>
        <v>0</v>
      </c>
      <c r="BF19" s="53">
        <f t="shared" ref="BF19:BI19" si="33">IF(AND(BB19&gt;0,$BA19&gt;0),BB19/$BA19,0)</f>
        <v>0</v>
      </c>
      <c r="BG19" s="53">
        <f t="shared" si="33"/>
        <v>0</v>
      </c>
      <c r="BH19" s="53">
        <f t="shared" si="33"/>
        <v>0</v>
      </c>
      <c r="BI19" s="53">
        <f t="shared" si="33"/>
        <v>0</v>
      </c>
      <c r="BJ19" s="53"/>
      <c r="BK19" s="53"/>
      <c r="BL19" s="53"/>
      <c r="BM19" s="53"/>
      <c r="BN19" s="53">
        <f t="shared" ref="BN19:BQ19" si="34">(IF(AND(BB19&gt;0,$D19&gt;0),BB19/$D19,0))</f>
        <v>0</v>
      </c>
      <c r="BO19" s="53">
        <f t="shared" si="34"/>
        <v>0</v>
      </c>
      <c r="BP19" s="53">
        <f t="shared" si="34"/>
        <v>0</v>
      </c>
      <c r="BQ19" s="53">
        <f t="shared" si="34"/>
        <v>0</v>
      </c>
    </row>
    <row r="20" ht="26.25" hidden="1" customHeight="1">
      <c r="A20" s="37" t="s">
        <v>262</v>
      </c>
      <c r="B20" s="37"/>
      <c r="C20" s="37"/>
      <c r="D20" s="117" t="s">
        <v>262</v>
      </c>
      <c r="E20" s="117">
        <f t="shared" si="35"/>
        <v>0</v>
      </c>
      <c r="F20" s="118" t="s">
        <v>262</v>
      </c>
      <c r="G20" s="118" t="s">
        <v>262</v>
      </c>
      <c r="H20" s="54"/>
      <c r="I20" s="41"/>
      <c r="J20" s="41"/>
      <c r="K20" s="41"/>
      <c r="L20" s="42" t="s">
        <v>262</v>
      </c>
      <c r="M20" s="48"/>
      <c r="N20" s="48"/>
      <c r="O20" s="48"/>
      <c r="P20" s="48"/>
      <c r="Q20" s="48"/>
      <c r="R20" s="48"/>
      <c r="S20" s="49">
        <f t="shared" ref="S20:T20" si="36">M20+O20+Q20</f>
        <v>0</v>
      </c>
      <c r="T20" s="49">
        <f t="shared" si="36"/>
        <v>0</v>
      </c>
      <c r="U20" s="49"/>
      <c r="V20" s="49"/>
      <c r="W20" s="48"/>
      <c r="X20" s="48"/>
      <c r="Y20" s="48"/>
      <c r="Z20" s="48"/>
      <c r="AA20" s="48"/>
      <c r="AB20" s="48"/>
      <c r="AC20" s="49">
        <f t="shared" ref="AC20:AD20" si="37">W20+Y20+AA20</f>
        <v>0</v>
      </c>
      <c r="AD20" s="49">
        <f t="shared" si="37"/>
        <v>0</v>
      </c>
      <c r="AE20" s="49"/>
      <c r="AF20" s="49"/>
      <c r="AG20" s="51"/>
      <c r="AH20" s="51"/>
      <c r="AI20" s="51"/>
      <c r="AJ20" s="51"/>
      <c r="AK20" s="51"/>
      <c r="AL20" s="51"/>
      <c r="AM20" s="49">
        <f t="shared" ref="AM20:AN20" si="38">AG20+AI20+AK20</f>
        <v>0</v>
      </c>
      <c r="AN20" s="49">
        <f t="shared" si="38"/>
        <v>0</v>
      </c>
      <c r="AO20" s="49"/>
      <c r="AP20" s="49"/>
      <c r="AQ20" s="51"/>
      <c r="AR20" s="51"/>
      <c r="AS20" s="51"/>
      <c r="AT20" s="51"/>
      <c r="AU20" s="51"/>
      <c r="AV20" s="51"/>
      <c r="AW20" s="49">
        <f t="shared" ref="AW20:AX20" si="39">AQ20+AS20+AU20</f>
        <v>0</v>
      </c>
      <c r="AX20" s="49">
        <f t="shared" si="39"/>
        <v>0</v>
      </c>
      <c r="AY20" s="49"/>
      <c r="AZ20" s="49"/>
      <c r="BA20" s="135">
        <f t="shared" si="20"/>
        <v>0</v>
      </c>
      <c r="BB20" s="49">
        <f t="shared" si="7"/>
        <v>0</v>
      </c>
      <c r="BC20" s="49">
        <f t="shared" si="32"/>
        <v>0</v>
      </c>
      <c r="BD20" s="49">
        <f t="shared" si="21"/>
        <v>0</v>
      </c>
      <c r="BE20" s="49">
        <f t="shared" si="22"/>
        <v>0</v>
      </c>
      <c r="BF20" s="53">
        <f t="shared" ref="BF20:BI20" si="40">IF(AND(BB20&gt;0,$BA20&gt;0),BB20/$BA20,0)</f>
        <v>0</v>
      </c>
      <c r="BG20" s="53">
        <f t="shared" si="40"/>
        <v>0</v>
      </c>
      <c r="BH20" s="53">
        <f t="shared" si="40"/>
        <v>0</v>
      </c>
      <c r="BI20" s="53">
        <f t="shared" si="40"/>
        <v>0</v>
      </c>
      <c r="BJ20" s="53"/>
      <c r="BK20" s="53"/>
      <c r="BL20" s="53"/>
      <c r="BM20" s="53"/>
      <c r="BN20" s="53">
        <f t="shared" ref="BN20:BQ20" si="41">(IF(AND(BB20&gt;0,$D20&gt;0),BB20/$D20,0))</f>
        <v>0</v>
      </c>
      <c r="BO20" s="53">
        <f t="shared" si="41"/>
        <v>0</v>
      </c>
      <c r="BP20" s="53">
        <f t="shared" si="41"/>
        <v>0</v>
      </c>
      <c r="BQ20" s="53">
        <f t="shared" si="41"/>
        <v>0</v>
      </c>
    </row>
    <row r="21" ht="26.25" hidden="1" customHeight="1">
      <c r="A21" s="37" t="s">
        <v>262</v>
      </c>
      <c r="B21" s="37"/>
      <c r="C21" s="37"/>
      <c r="D21" s="117" t="s">
        <v>262</v>
      </c>
      <c r="E21" s="117">
        <f t="shared" si="35"/>
        <v>0</v>
      </c>
      <c r="F21" s="118" t="s">
        <v>262</v>
      </c>
      <c r="G21" s="36" t="s">
        <v>262</v>
      </c>
      <c r="H21" s="54"/>
      <c r="I21" s="41"/>
      <c r="J21" s="41"/>
      <c r="K21" s="41"/>
      <c r="L21" s="42" t="s">
        <v>262</v>
      </c>
      <c r="M21" s="48"/>
      <c r="N21" s="48"/>
      <c r="O21" s="48"/>
      <c r="P21" s="48"/>
      <c r="Q21" s="48"/>
      <c r="R21" s="48"/>
      <c r="S21" s="49">
        <f t="shared" ref="S21:T21" si="42">M21+O21+Q21</f>
        <v>0</v>
      </c>
      <c r="T21" s="49">
        <f t="shared" si="42"/>
        <v>0</v>
      </c>
      <c r="U21" s="49"/>
      <c r="V21" s="49"/>
      <c r="W21" s="48"/>
      <c r="X21" s="48"/>
      <c r="Y21" s="48"/>
      <c r="Z21" s="48"/>
      <c r="AA21" s="48"/>
      <c r="AB21" s="48"/>
      <c r="AC21" s="49">
        <f t="shared" ref="AC21:AD21" si="43">W21+Y21+AA21</f>
        <v>0</v>
      </c>
      <c r="AD21" s="49">
        <f t="shared" si="43"/>
        <v>0</v>
      </c>
      <c r="AE21" s="49"/>
      <c r="AF21" s="49"/>
      <c r="AG21" s="51"/>
      <c r="AH21" s="51"/>
      <c r="AI21" s="51"/>
      <c r="AJ21" s="51"/>
      <c r="AK21" s="51"/>
      <c r="AL21" s="51"/>
      <c r="AM21" s="49">
        <f t="shared" ref="AM21:AN21" si="44">AG21+AI21+AK21</f>
        <v>0</v>
      </c>
      <c r="AN21" s="49">
        <f t="shared" si="44"/>
        <v>0</v>
      </c>
      <c r="AO21" s="49"/>
      <c r="AP21" s="49"/>
      <c r="AQ21" s="51"/>
      <c r="AR21" s="51"/>
      <c r="AS21" s="51"/>
      <c r="AT21" s="51"/>
      <c r="AU21" s="51"/>
      <c r="AV21" s="51"/>
      <c r="AW21" s="49">
        <f t="shared" ref="AW21:AX21" si="45">AQ21+AS21+AU21</f>
        <v>0</v>
      </c>
      <c r="AX21" s="49">
        <f t="shared" si="45"/>
        <v>0</v>
      </c>
      <c r="AY21" s="49"/>
      <c r="AZ21" s="49"/>
      <c r="BA21" s="135">
        <f t="shared" si="20"/>
        <v>0</v>
      </c>
      <c r="BB21" s="49">
        <f t="shared" si="7"/>
        <v>0</v>
      </c>
      <c r="BC21" s="49">
        <f t="shared" si="32"/>
        <v>0</v>
      </c>
      <c r="BD21" s="49">
        <f t="shared" si="21"/>
        <v>0</v>
      </c>
      <c r="BE21" s="49">
        <f t="shared" si="22"/>
        <v>0</v>
      </c>
      <c r="BF21" s="53">
        <f t="shared" ref="BF21:BI21" si="46">IF(AND(BB21&gt;0,$BA21&gt;0),BB21/$BA21,0)</f>
        <v>0</v>
      </c>
      <c r="BG21" s="53">
        <f t="shared" si="46"/>
        <v>0</v>
      </c>
      <c r="BH21" s="53">
        <f t="shared" si="46"/>
        <v>0</v>
      </c>
      <c r="BI21" s="53">
        <f t="shared" si="46"/>
        <v>0</v>
      </c>
      <c r="BJ21" s="53"/>
      <c r="BK21" s="53"/>
      <c r="BL21" s="53"/>
      <c r="BM21" s="53"/>
      <c r="BN21" s="53">
        <f t="shared" ref="BN21:BQ21" si="47">(IF(AND(BB21&gt;0,$D21&gt;0),BB21/$D21,0))</f>
        <v>0</v>
      </c>
      <c r="BO21" s="53">
        <f t="shared" si="47"/>
        <v>0</v>
      </c>
      <c r="BP21" s="53">
        <f t="shared" si="47"/>
        <v>0</v>
      </c>
      <c r="BQ21" s="53">
        <f t="shared" si="47"/>
        <v>0</v>
      </c>
    </row>
    <row r="22" ht="26.25" hidden="1" customHeight="1">
      <c r="A22" s="37" t="s">
        <v>262</v>
      </c>
      <c r="B22" s="37"/>
      <c r="C22" s="37"/>
      <c r="D22" s="117" t="s">
        <v>262</v>
      </c>
      <c r="E22" s="117">
        <f t="shared" si="35"/>
        <v>0</v>
      </c>
      <c r="F22" s="118" t="s">
        <v>262</v>
      </c>
      <c r="G22" s="36" t="s">
        <v>262</v>
      </c>
      <c r="H22" s="54"/>
      <c r="I22" s="41"/>
      <c r="J22" s="41"/>
      <c r="K22" s="41"/>
      <c r="L22" s="42" t="s">
        <v>262</v>
      </c>
      <c r="M22" s="48"/>
      <c r="N22" s="48"/>
      <c r="O22" s="48"/>
      <c r="P22" s="48"/>
      <c r="Q22" s="48"/>
      <c r="R22" s="48"/>
      <c r="S22" s="49">
        <f t="shared" ref="S22:T22" si="48">M22+O22+Q22</f>
        <v>0</v>
      </c>
      <c r="T22" s="49">
        <f t="shared" si="48"/>
        <v>0</v>
      </c>
      <c r="U22" s="49"/>
      <c r="V22" s="49"/>
      <c r="W22" s="48"/>
      <c r="X22" s="48"/>
      <c r="Y22" s="48"/>
      <c r="Z22" s="48"/>
      <c r="AA22" s="48"/>
      <c r="AB22" s="48"/>
      <c r="AC22" s="49">
        <f t="shared" ref="AC22:AD22" si="49">W22+Y22+AA22</f>
        <v>0</v>
      </c>
      <c r="AD22" s="49">
        <f t="shared" si="49"/>
        <v>0</v>
      </c>
      <c r="AE22" s="49"/>
      <c r="AF22" s="49"/>
      <c r="AG22" s="51"/>
      <c r="AH22" s="51"/>
      <c r="AI22" s="51"/>
      <c r="AJ22" s="51"/>
      <c r="AK22" s="51"/>
      <c r="AL22" s="51"/>
      <c r="AM22" s="49">
        <f t="shared" ref="AM22:AN22" si="50">AG22+AI22+AK22</f>
        <v>0</v>
      </c>
      <c r="AN22" s="49">
        <f t="shared" si="50"/>
        <v>0</v>
      </c>
      <c r="AO22" s="49"/>
      <c r="AP22" s="49"/>
      <c r="AQ22" s="51"/>
      <c r="AR22" s="51"/>
      <c r="AS22" s="51"/>
      <c r="AT22" s="51"/>
      <c r="AU22" s="51"/>
      <c r="AV22" s="51"/>
      <c r="AW22" s="49">
        <f t="shared" ref="AW22:AX22" si="51">AQ22+AS22+AU22</f>
        <v>0</v>
      </c>
      <c r="AX22" s="49">
        <f t="shared" si="51"/>
        <v>0</v>
      </c>
      <c r="AY22" s="49"/>
      <c r="AZ22" s="49"/>
      <c r="BA22" s="135">
        <f t="shared" si="20"/>
        <v>0</v>
      </c>
      <c r="BB22" s="49">
        <f t="shared" si="7"/>
        <v>0</v>
      </c>
      <c r="BC22" s="49">
        <f t="shared" si="32"/>
        <v>0</v>
      </c>
      <c r="BD22" s="49">
        <f t="shared" si="21"/>
        <v>0</v>
      </c>
      <c r="BE22" s="49">
        <f t="shared" si="22"/>
        <v>0</v>
      </c>
      <c r="BF22" s="53">
        <f t="shared" ref="BF22:BI22" si="52">IF(AND(BB22&gt;0,$BA22&gt;0),BB22/$BA22,0)</f>
        <v>0</v>
      </c>
      <c r="BG22" s="53">
        <f t="shared" si="52"/>
        <v>0</v>
      </c>
      <c r="BH22" s="53">
        <f t="shared" si="52"/>
        <v>0</v>
      </c>
      <c r="BI22" s="53">
        <f t="shared" si="52"/>
        <v>0</v>
      </c>
      <c r="BJ22" s="53"/>
      <c r="BK22" s="53"/>
      <c r="BL22" s="53"/>
      <c r="BM22" s="53"/>
      <c r="BN22" s="53">
        <f t="shared" ref="BN22:BQ22" si="53">(IF(AND(BB22&gt;0,$D22&gt;0),BB22/$D22,0))</f>
        <v>0</v>
      </c>
      <c r="BO22" s="53">
        <f t="shared" si="53"/>
        <v>0</v>
      </c>
      <c r="BP22" s="53">
        <f t="shared" si="53"/>
        <v>0</v>
      </c>
      <c r="BQ22" s="53">
        <f t="shared" si="53"/>
        <v>0</v>
      </c>
    </row>
    <row r="23" ht="26.25" hidden="1" customHeight="1">
      <c r="A23" s="37" t="s">
        <v>262</v>
      </c>
      <c r="B23" s="37"/>
      <c r="C23" s="37"/>
      <c r="D23" s="117" t="s">
        <v>262</v>
      </c>
      <c r="E23" s="117">
        <f t="shared" si="35"/>
        <v>0</v>
      </c>
      <c r="F23" s="118" t="s">
        <v>262</v>
      </c>
      <c r="G23" s="36" t="s">
        <v>262</v>
      </c>
      <c r="H23" s="54"/>
      <c r="I23" s="41"/>
      <c r="J23" s="41"/>
      <c r="K23" s="41"/>
      <c r="L23" s="42" t="s">
        <v>262</v>
      </c>
      <c r="M23" s="48"/>
      <c r="N23" s="48"/>
      <c r="O23" s="48"/>
      <c r="P23" s="48"/>
      <c r="Q23" s="48"/>
      <c r="R23" s="48"/>
      <c r="S23" s="49">
        <f t="shared" ref="S23:T23" si="54">M23+O23+Q23</f>
        <v>0</v>
      </c>
      <c r="T23" s="49">
        <f t="shared" si="54"/>
        <v>0</v>
      </c>
      <c r="U23" s="49"/>
      <c r="V23" s="49"/>
      <c r="W23" s="48"/>
      <c r="X23" s="48"/>
      <c r="Y23" s="48"/>
      <c r="Z23" s="48"/>
      <c r="AA23" s="48"/>
      <c r="AB23" s="48"/>
      <c r="AC23" s="49">
        <f t="shared" ref="AC23:AD23" si="55">W23+Y23+AA23</f>
        <v>0</v>
      </c>
      <c r="AD23" s="49">
        <f t="shared" si="55"/>
        <v>0</v>
      </c>
      <c r="AE23" s="49"/>
      <c r="AF23" s="49"/>
      <c r="AG23" s="51"/>
      <c r="AH23" s="51"/>
      <c r="AI23" s="51"/>
      <c r="AJ23" s="51"/>
      <c r="AK23" s="51"/>
      <c r="AL23" s="51"/>
      <c r="AM23" s="49">
        <f t="shared" ref="AM23:AN23" si="56">AG23+AI23+AK23</f>
        <v>0</v>
      </c>
      <c r="AN23" s="49">
        <f t="shared" si="56"/>
        <v>0</v>
      </c>
      <c r="AO23" s="49"/>
      <c r="AP23" s="49"/>
      <c r="AQ23" s="51"/>
      <c r="AR23" s="51"/>
      <c r="AS23" s="51"/>
      <c r="AT23" s="51"/>
      <c r="AU23" s="51"/>
      <c r="AV23" s="51"/>
      <c r="AW23" s="49">
        <f t="shared" ref="AW23:AX23" si="57">AQ23+AS23+AU23</f>
        <v>0</v>
      </c>
      <c r="AX23" s="49">
        <f t="shared" si="57"/>
        <v>0</v>
      </c>
      <c r="AY23" s="49"/>
      <c r="AZ23" s="49"/>
      <c r="BA23" s="135">
        <f t="shared" si="20"/>
        <v>0</v>
      </c>
      <c r="BB23" s="49">
        <f t="shared" si="7"/>
        <v>0</v>
      </c>
      <c r="BC23" s="49">
        <f t="shared" si="32"/>
        <v>0</v>
      </c>
      <c r="BD23" s="49">
        <f t="shared" si="21"/>
        <v>0</v>
      </c>
      <c r="BE23" s="49">
        <f t="shared" si="22"/>
        <v>0</v>
      </c>
      <c r="BF23" s="53">
        <f t="shared" ref="BF23:BI23" si="58">IF(AND(BB23&gt;0,$BA23&gt;0),BB23/$BA23,0)</f>
        <v>0</v>
      </c>
      <c r="BG23" s="53">
        <f t="shared" si="58"/>
        <v>0</v>
      </c>
      <c r="BH23" s="53">
        <f t="shared" si="58"/>
        <v>0</v>
      </c>
      <c r="BI23" s="53">
        <f t="shared" si="58"/>
        <v>0</v>
      </c>
      <c r="BJ23" s="53"/>
      <c r="BK23" s="53"/>
      <c r="BL23" s="53"/>
      <c r="BM23" s="53"/>
      <c r="BN23" s="53">
        <f t="shared" ref="BN23:BQ23" si="59">(IF(AND(BB23&gt;0,$D23&gt;0),BB23/$D23,0))</f>
        <v>0</v>
      </c>
      <c r="BO23" s="53">
        <f t="shared" si="59"/>
        <v>0</v>
      </c>
      <c r="BP23" s="53">
        <f t="shared" si="59"/>
        <v>0</v>
      </c>
      <c r="BQ23" s="53">
        <f t="shared" si="59"/>
        <v>0</v>
      </c>
    </row>
    <row r="24" ht="26.25" hidden="1" customHeight="1">
      <c r="A24" s="37" t="s">
        <v>262</v>
      </c>
      <c r="B24" s="37"/>
      <c r="C24" s="37"/>
      <c r="D24" s="117" t="s">
        <v>262</v>
      </c>
      <c r="E24" s="117">
        <f t="shared" si="35"/>
        <v>0</v>
      </c>
      <c r="F24" s="118" t="s">
        <v>262</v>
      </c>
      <c r="G24" s="36" t="s">
        <v>262</v>
      </c>
      <c r="H24" s="54"/>
      <c r="I24" s="41"/>
      <c r="J24" s="41"/>
      <c r="K24" s="41"/>
      <c r="L24" s="42" t="s">
        <v>262</v>
      </c>
      <c r="M24" s="48"/>
      <c r="N24" s="48"/>
      <c r="O24" s="48"/>
      <c r="P24" s="48"/>
      <c r="Q24" s="48"/>
      <c r="R24" s="48"/>
      <c r="S24" s="49">
        <f t="shared" ref="S24:T24" si="60">M24+O24+Q24</f>
        <v>0</v>
      </c>
      <c r="T24" s="49">
        <f t="shared" si="60"/>
        <v>0</v>
      </c>
      <c r="U24" s="49"/>
      <c r="V24" s="49"/>
      <c r="W24" s="48"/>
      <c r="X24" s="48"/>
      <c r="Y24" s="48"/>
      <c r="Z24" s="48"/>
      <c r="AA24" s="48"/>
      <c r="AB24" s="48"/>
      <c r="AC24" s="49">
        <f t="shared" ref="AC24:AD24" si="61">W24+Y24+AA24</f>
        <v>0</v>
      </c>
      <c r="AD24" s="49">
        <f t="shared" si="61"/>
        <v>0</v>
      </c>
      <c r="AE24" s="49"/>
      <c r="AF24" s="49"/>
      <c r="AG24" s="51"/>
      <c r="AH24" s="51"/>
      <c r="AI24" s="51"/>
      <c r="AJ24" s="51"/>
      <c r="AK24" s="51"/>
      <c r="AL24" s="51"/>
      <c r="AM24" s="49">
        <f t="shared" ref="AM24:AN24" si="62">AG24+AI24+AK24</f>
        <v>0</v>
      </c>
      <c r="AN24" s="49">
        <f t="shared" si="62"/>
        <v>0</v>
      </c>
      <c r="AO24" s="49"/>
      <c r="AP24" s="49"/>
      <c r="AQ24" s="51"/>
      <c r="AR24" s="51"/>
      <c r="AS24" s="51"/>
      <c r="AT24" s="51"/>
      <c r="AU24" s="51"/>
      <c r="AV24" s="51"/>
      <c r="AW24" s="49">
        <f t="shared" ref="AW24:AX24" si="63">AQ24+AS24+AU24</f>
        <v>0</v>
      </c>
      <c r="AX24" s="49">
        <f t="shared" si="63"/>
        <v>0</v>
      </c>
      <c r="AY24" s="49"/>
      <c r="AZ24" s="49"/>
      <c r="BA24" s="135">
        <f t="shared" si="20"/>
        <v>0</v>
      </c>
      <c r="BB24" s="49">
        <f t="shared" si="7"/>
        <v>0</v>
      </c>
      <c r="BC24" s="49">
        <f t="shared" si="32"/>
        <v>0</v>
      </c>
      <c r="BD24" s="49">
        <f t="shared" si="21"/>
        <v>0</v>
      </c>
      <c r="BE24" s="49">
        <f t="shared" si="22"/>
        <v>0</v>
      </c>
      <c r="BF24" s="53">
        <f t="shared" ref="BF24:BI24" si="64">IF(AND(BB24&gt;0,$BA24&gt;0),BB24/$BA24,0)</f>
        <v>0</v>
      </c>
      <c r="BG24" s="53">
        <f t="shared" si="64"/>
        <v>0</v>
      </c>
      <c r="BH24" s="53">
        <f t="shared" si="64"/>
        <v>0</v>
      </c>
      <c r="BI24" s="53">
        <f t="shared" si="64"/>
        <v>0</v>
      </c>
      <c r="BJ24" s="53"/>
      <c r="BK24" s="53"/>
      <c r="BL24" s="53"/>
      <c r="BM24" s="53"/>
      <c r="BN24" s="53">
        <f t="shared" ref="BN24:BQ24" si="65">(IF(AND(BB24&gt;0,$D24&gt;0),BB24/$D24,0))</f>
        <v>0</v>
      </c>
      <c r="BO24" s="53">
        <f t="shared" si="65"/>
        <v>0</v>
      </c>
      <c r="BP24" s="53">
        <f t="shared" si="65"/>
        <v>0</v>
      </c>
      <c r="BQ24" s="53">
        <f t="shared" si="65"/>
        <v>0</v>
      </c>
    </row>
    <row r="25" ht="26.25" hidden="1" customHeight="1">
      <c r="A25" s="37" t="s">
        <v>262</v>
      </c>
      <c r="B25" s="37"/>
      <c r="C25" s="37"/>
      <c r="D25" s="117" t="s">
        <v>262</v>
      </c>
      <c r="E25" s="117">
        <f t="shared" si="35"/>
        <v>0</v>
      </c>
      <c r="F25" s="118" t="s">
        <v>262</v>
      </c>
      <c r="G25" s="36" t="s">
        <v>262</v>
      </c>
      <c r="H25" s="54"/>
      <c r="I25" s="41"/>
      <c r="J25" s="41"/>
      <c r="K25" s="41"/>
      <c r="L25" s="42" t="s">
        <v>262</v>
      </c>
      <c r="M25" s="48"/>
      <c r="N25" s="48"/>
      <c r="O25" s="48"/>
      <c r="P25" s="48"/>
      <c r="Q25" s="48"/>
      <c r="R25" s="48"/>
      <c r="S25" s="49">
        <f t="shared" ref="S25:T25" si="66">M25+O25+Q25</f>
        <v>0</v>
      </c>
      <c r="T25" s="49">
        <f t="shared" si="66"/>
        <v>0</v>
      </c>
      <c r="U25" s="49"/>
      <c r="V25" s="49"/>
      <c r="W25" s="48"/>
      <c r="X25" s="48"/>
      <c r="Y25" s="48"/>
      <c r="Z25" s="48"/>
      <c r="AA25" s="48"/>
      <c r="AB25" s="48"/>
      <c r="AC25" s="49">
        <f t="shared" ref="AC25:AD25" si="67">W25+Y25+AA25</f>
        <v>0</v>
      </c>
      <c r="AD25" s="49">
        <f t="shared" si="67"/>
        <v>0</v>
      </c>
      <c r="AE25" s="49"/>
      <c r="AF25" s="49"/>
      <c r="AG25" s="51"/>
      <c r="AH25" s="51"/>
      <c r="AI25" s="51"/>
      <c r="AJ25" s="51"/>
      <c r="AK25" s="51"/>
      <c r="AL25" s="51"/>
      <c r="AM25" s="49">
        <f t="shared" ref="AM25:AN25" si="68">AG25+AI25+AK25</f>
        <v>0</v>
      </c>
      <c r="AN25" s="49">
        <f t="shared" si="68"/>
        <v>0</v>
      </c>
      <c r="AO25" s="49"/>
      <c r="AP25" s="49"/>
      <c r="AQ25" s="51"/>
      <c r="AR25" s="51"/>
      <c r="AS25" s="51"/>
      <c r="AT25" s="51"/>
      <c r="AU25" s="51"/>
      <c r="AV25" s="51"/>
      <c r="AW25" s="49">
        <f t="shared" ref="AW25:AX25" si="69">AQ25+AS25+AU25</f>
        <v>0</v>
      </c>
      <c r="AX25" s="49">
        <f t="shared" si="69"/>
        <v>0</v>
      </c>
      <c r="AY25" s="49"/>
      <c r="AZ25" s="49"/>
      <c r="BA25" s="135">
        <f t="shared" si="20"/>
        <v>0</v>
      </c>
      <c r="BB25" s="49">
        <f t="shared" si="7"/>
        <v>0</v>
      </c>
      <c r="BC25" s="49">
        <f t="shared" si="32"/>
        <v>0</v>
      </c>
      <c r="BD25" s="49">
        <f t="shared" si="21"/>
        <v>0</v>
      </c>
      <c r="BE25" s="49">
        <f t="shared" si="22"/>
        <v>0</v>
      </c>
      <c r="BF25" s="53">
        <f t="shared" ref="BF25:BI25" si="70">IF(AND(BB25&gt;0,$BA25&gt;0),BB25/$BA25,0)</f>
        <v>0</v>
      </c>
      <c r="BG25" s="53">
        <f t="shared" si="70"/>
        <v>0</v>
      </c>
      <c r="BH25" s="53">
        <f t="shared" si="70"/>
        <v>0</v>
      </c>
      <c r="BI25" s="53">
        <f t="shared" si="70"/>
        <v>0</v>
      </c>
      <c r="BJ25" s="53"/>
      <c r="BK25" s="53"/>
      <c r="BL25" s="53"/>
      <c r="BM25" s="53"/>
      <c r="BN25" s="53">
        <f t="shared" ref="BN25:BQ25" si="71">(IF(AND(BB25&gt;0,$D25&gt;0),BB25/$D25,0))</f>
        <v>0</v>
      </c>
      <c r="BO25" s="53">
        <f t="shared" si="71"/>
        <v>0</v>
      </c>
      <c r="BP25" s="53">
        <f t="shared" si="71"/>
        <v>0</v>
      </c>
      <c r="BQ25" s="53">
        <f t="shared" si="71"/>
        <v>0</v>
      </c>
    </row>
    <row r="26" ht="26.25" hidden="1" customHeight="1">
      <c r="A26" s="37" t="s">
        <v>262</v>
      </c>
      <c r="B26" s="37"/>
      <c r="C26" s="37"/>
      <c r="D26" s="117" t="s">
        <v>262</v>
      </c>
      <c r="E26" s="117">
        <f t="shared" si="35"/>
        <v>0</v>
      </c>
      <c r="F26" s="118" t="s">
        <v>262</v>
      </c>
      <c r="G26" s="36" t="s">
        <v>262</v>
      </c>
      <c r="H26" s="54"/>
      <c r="I26" s="41"/>
      <c r="J26" s="41"/>
      <c r="K26" s="41"/>
      <c r="L26" s="42" t="s">
        <v>262</v>
      </c>
      <c r="M26" s="48"/>
      <c r="N26" s="48"/>
      <c r="O26" s="48"/>
      <c r="P26" s="48"/>
      <c r="Q26" s="48"/>
      <c r="R26" s="48"/>
      <c r="S26" s="49">
        <f t="shared" ref="S26:T26" si="72">M26+O26+Q26</f>
        <v>0</v>
      </c>
      <c r="T26" s="49">
        <f t="shared" si="72"/>
        <v>0</v>
      </c>
      <c r="U26" s="49"/>
      <c r="V26" s="49"/>
      <c r="W26" s="48"/>
      <c r="X26" s="48"/>
      <c r="Y26" s="48"/>
      <c r="Z26" s="48"/>
      <c r="AA26" s="48"/>
      <c r="AB26" s="48"/>
      <c r="AC26" s="49">
        <f t="shared" ref="AC26:AD26" si="73">W26+Y26+AA26</f>
        <v>0</v>
      </c>
      <c r="AD26" s="49">
        <f t="shared" si="73"/>
        <v>0</v>
      </c>
      <c r="AE26" s="49"/>
      <c r="AF26" s="49"/>
      <c r="AG26" s="51"/>
      <c r="AH26" s="51"/>
      <c r="AI26" s="51"/>
      <c r="AJ26" s="51"/>
      <c r="AK26" s="51"/>
      <c r="AL26" s="51"/>
      <c r="AM26" s="49">
        <f t="shared" ref="AM26:AN26" si="74">AG26+AI26+AK26</f>
        <v>0</v>
      </c>
      <c r="AN26" s="49">
        <f t="shared" si="74"/>
        <v>0</v>
      </c>
      <c r="AO26" s="49"/>
      <c r="AP26" s="49"/>
      <c r="AQ26" s="51"/>
      <c r="AR26" s="51"/>
      <c r="AS26" s="51"/>
      <c r="AT26" s="51"/>
      <c r="AU26" s="51"/>
      <c r="AV26" s="51"/>
      <c r="AW26" s="49">
        <f t="shared" ref="AW26:AX26" si="75">AQ26+AS26+AU26</f>
        <v>0</v>
      </c>
      <c r="AX26" s="49">
        <f t="shared" si="75"/>
        <v>0</v>
      </c>
      <c r="AY26" s="49"/>
      <c r="AZ26" s="49"/>
      <c r="BA26" s="135">
        <f t="shared" si="20"/>
        <v>0</v>
      </c>
      <c r="BB26" s="49">
        <f t="shared" si="7"/>
        <v>0</v>
      </c>
      <c r="BC26" s="49">
        <f t="shared" si="32"/>
        <v>0</v>
      </c>
      <c r="BD26" s="49">
        <f t="shared" si="21"/>
        <v>0</v>
      </c>
      <c r="BE26" s="49">
        <f t="shared" si="22"/>
        <v>0</v>
      </c>
      <c r="BF26" s="53">
        <f t="shared" ref="BF26:BI26" si="76">IF(AND(BB26&gt;0,$BA26&gt;0),BB26/$BA26,0)</f>
        <v>0</v>
      </c>
      <c r="BG26" s="53">
        <f t="shared" si="76"/>
        <v>0</v>
      </c>
      <c r="BH26" s="53">
        <f t="shared" si="76"/>
        <v>0</v>
      </c>
      <c r="BI26" s="53">
        <f t="shared" si="76"/>
        <v>0</v>
      </c>
      <c r="BJ26" s="53"/>
      <c r="BK26" s="53"/>
      <c r="BL26" s="53"/>
      <c r="BM26" s="53"/>
      <c r="BN26" s="53">
        <f t="shared" ref="BN26:BQ26" si="77">(IF(AND(BB26&gt;0,$D26&gt;0),BB26/$D26,0))</f>
        <v>0</v>
      </c>
      <c r="BO26" s="53">
        <f t="shared" si="77"/>
        <v>0</v>
      </c>
      <c r="BP26" s="53">
        <f t="shared" si="77"/>
        <v>0</v>
      </c>
      <c r="BQ26" s="53">
        <f t="shared" si="77"/>
        <v>0</v>
      </c>
    </row>
    <row r="27" ht="26.25" hidden="1" customHeight="1">
      <c r="A27" s="37" t="s">
        <v>262</v>
      </c>
      <c r="B27" s="37"/>
      <c r="C27" s="37"/>
      <c r="D27" s="117" t="s">
        <v>262</v>
      </c>
      <c r="E27" s="117">
        <f t="shared" si="35"/>
        <v>0</v>
      </c>
      <c r="F27" s="118" t="s">
        <v>262</v>
      </c>
      <c r="G27" s="36" t="s">
        <v>262</v>
      </c>
      <c r="H27" s="54"/>
      <c r="I27" s="41"/>
      <c r="J27" s="41"/>
      <c r="K27" s="41"/>
      <c r="L27" s="42" t="s">
        <v>262</v>
      </c>
      <c r="M27" s="48"/>
      <c r="N27" s="48"/>
      <c r="O27" s="48"/>
      <c r="P27" s="48"/>
      <c r="Q27" s="48"/>
      <c r="R27" s="48"/>
      <c r="S27" s="49">
        <f t="shared" ref="S27:T27" si="78">M27+O27+Q27</f>
        <v>0</v>
      </c>
      <c r="T27" s="49">
        <f t="shared" si="78"/>
        <v>0</v>
      </c>
      <c r="U27" s="49"/>
      <c r="V27" s="49"/>
      <c r="W27" s="48"/>
      <c r="X27" s="48"/>
      <c r="Y27" s="48"/>
      <c r="Z27" s="48"/>
      <c r="AA27" s="48"/>
      <c r="AB27" s="48"/>
      <c r="AC27" s="49">
        <f t="shared" ref="AC27:AD27" si="79">W27+Y27+AA27</f>
        <v>0</v>
      </c>
      <c r="AD27" s="49">
        <f t="shared" si="79"/>
        <v>0</v>
      </c>
      <c r="AE27" s="49"/>
      <c r="AF27" s="49"/>
      <c r="AG27" s="51"/>
      <c r="AH27" s="51"/>
      <c r="AI27" s="51"/>
      <c r="AJ27" s="51"/>
      <c r="AK27" s="51"/>
      <c r="AL27" s="51"/>
      <c r="AM27" s="49">
        <f t="shared" ref="AM27:AN27" si="80">AG27+AI27+AK27</f>
        <v>0</v>
      </c>
      <c r="AN27" s="49">
        <f t="shared" si="80"/>
        <v>0</v>
      </c>
      <c r="AO27" s="49"/>
      <c r="AP27" s="49"/>
      <c r="AQ27" s="51"/>
      <c r="AR27" s="51"/>
      <c r="AS27" s="51"/>
      <c r="AT27" s="51"/>
      <c r="AU27" s="51"/>
      <c r="AV27" s="51"/>
      <c r="AW27" s="49">
        <f t="shared" ref="AW27:AX27" si="81">AQ27+AS27+AU27</f>
        <v>0</v>
      </c>
      <c r="AX27" s="49">
        <f t="shared" si="81"/>
        <v>0</v>
      </c>
      <c r="AY27" s="49"/>
      <c r="AZ27" s="49"/>
      <c r="BA27" s="135">
        <f t="shared" si="20"/>
        <v>0</v>
      </c>
      <c r="BB27" s="49">
        <f t="shared" si="7"/>
        <v>0</v>
      </c>
      <c r="BC27" s="49">
        <f t="shared" si="32"/>
        <v>0</v>
      </c>
      <c r="BD27" s="49">
        <f t="shared" si="21"/>
        <v>0</v>
      </c>
      <c r="BE27" s="49">
        <f t="shared" si="22"/>
        <v>0</v>
      </c>
      <c r="BF27" s="53">
        <f t="shared" ref="BF27:BI27" si="82">IF(AND(BB27&gt;0,$BA27&gt;0),BB27/$BA27,0)</f>
        <v>0</v>
      </c>
      <c r="BG27" s="53">
        <f t="shared" si="82"/>
        <v>0</v>
      </c>
      <c r="BH27" s="53">
        <f t="shared" si="82"/>
        <v>0</v>
      </c>
      <c r="BI27" s="53">
        <f t="shared" si="82"/>
        <v>0</v>
      </c>
      <c r="BJ27" s="53"/>
      <c r="BK27" s="53"/>
      <c r="BL27" s="53"/>
      <c r="BM27" s="53"/>
      <c r="BN27" s="53">
        <f t="shared" ref="BN27:BQ27" si="83">(IF(AND(BB27&gt;0,$D27&gt;0),BB27/$D27,0))</f>
        <v>0</v>
      </c>
      <c r="BO27" s="53">
        <f t="shared" si="83"/>
        <v>0</v>
      </c>
      <c r="BP27" s="53">
        <f t="shared" si="83"/>
        <v>0</v>
      </c>
      <c r="BQ27" s="53">
        <f t="shared" si="83"/>
        <v>0</v>
      </c>
    </row>
    <row r="28" ht="26.25" hidden="1" customHeight="1">
      <c r="A28" s="37" t="s">
        <v>262</v>
      </c>
      <c r="B28" s="37"/>
      <c r="C28" s="37"/>
      <c r="D28" s="117" t="s">
        <v>262</v>
      </c>
      <c r="E28" s="117">
        <f t="shared" si="35"/>
        <v>0</v>
      </c>
      <c r="F28" s="118" t="s">
        <v>262</v>
      </c>
      <c r="G28" s="36" t="s">
        <v>262</v>
      </c>
      <c r="H28" s="54"/>
      <c r="I28" s="41"/>
      <c r="J28" s="41"/>
      <c r="K28" s="41"/>
      <c r="L28" s="42" t="s">
        <v>262</v>
      </c>
      <c r="M28" s="48"/>
      <c r="N28" s="48"/>
      <c r="O28" s="48"/>
      <c r="P28" s="48"/>
      <c r="Q28" s="48"/>
      <c r="R28" s="48"/>
      <c r="S28" s="49">
        <f t="shared" ref="S28:T28" si="84">M28+O28+Q28</f>
        <v>0</v>
      </c>
      <c r="T28" s="49">
        <f t="shared" si="84"/>
        <v>0</v>
      </c>
      <c r="U28" s="49"/>
      <c r="V28" s="49"/>
      <c r="W28" s="48"/>
      <c r="X28" s="48"/>
      <c r="Y28" s="48"/>
      <c r="Z28" s="48"/>
      <c r="AA28" s="48"/>
      <c r="AB28" s="48"/>
      <c r="AC28" s="49">
        <f t="shared" ref="AC28:AD28" si="85">W28+Y28+AA28</f>
        <v>0</v>
      </c>
      <c r="AD28" s="49">
        <f t="shared" si="85"/>
        <v>0</v>
      </c>
      <c r="AE28" s="49"/>
      <c r="AF28" s="49"/>
      <c r="AG28" s="51"/>
      <c r="AH28" s="51"/>
      <c r="AI28" s="51"/>
      <c r="AJ28" s="51"/>
      <c r="AK28" s="51"/>
      <c r="AL28" s="51"/>
      <c r="AM28" s="49">
        <f t="shared" ref="AM28:AN28" si="86">AG28+AI28+AK28</f>
        <v>0</v>
      </c>
      <c r="AN28" s="49">
        <f t="shared" si="86"/>
        <v>0</v>
      </c>
      <c r="AO28" s="49"/>
      <c r="AP28" s="49"/>
      <c r="AQ28" s="51"/>
      <c r="AR28" s="51"/>
      <c r="AS28" s="51"/>
      <c r="AT28" s="51"/>
      <c r="AU28" s="51"/>
      <c r="AV28" s="51"/>
      <c r="AW28" s="49">
        <f t="shared" ref="AW28:AX28" si="87">AQ28+AS28+AU28</f>
        <v>0</v>
      </c>
      <c r="AX28" s="49">
        <f t="shared" si="87"/>
        <v>0</v>
      </c>
      <c r="AY28" s="49"/>
      <c r="AZ28" s="49"/>
      <c r="BA28" s="135">
        <f t="shared" si="20"/>
        <v>0</v>
      </c>
      <c r="BB28" s="49">
        <f t="shared" si="7"/>
        <v>0</v>
      </c>
      <c r="BC28" s="49">
        <f t="shared" si="32"/>
        <v>0</v>
      </c>
      <c r="BD28" s="49">
        <f t="shared" si="21"/>
        <v>0</v>
      </c>
      <c r="BE28" s="49">
        <f t="shared" si="22"/>
        <v>0</v>
      </c>
      <c r="BF28" s="53">
        <f t="shared" ref="BF28:BI28" si="88">IF(AND(BB28&gt;0,$BA28&gt;0),BB28/$BA28,0)</f>
        <v>0</v>
      </c>
      <c r="BG28" s="53">
        <f t="shared" si="88"/>
        <v>0</v>
      </c>
      <c r="BH28" s="53">
        <f t="shared" si="88"/>
        <v>0</v>
      </c>
      <c r="BI28" s="53">
        <f t="shared" si="88"/>
        <v>0</v>
      </c>
      <c r="BJ28" s="53"/>
      <c r="BK28" s="53"/>
      <c r="BL28" s="53"/>
      <c r="BM28" s="53"/>
      <c r="BN28" s="53">
        <f t="shared" ref="BN28:BQ28" si="89">(IF(AND(BB28&gt;0,$D28&gt;0),BB28/$D28,0))</f>
        <v>0</v>
      </c>
      <c r="BO28" s="53">
        <f t="shared" si="89"/>
        <v>0</v>
      </c>
      <c r="BP28" s="53">
        <f t="shared" si="89"/>
        <v>0</v>
      </c>
      <c r="BQ28" s="53">
        <f t="shared" si="89"/>
        <v>0</v>
      </c>
    </row>
    <row r="29" ht="26.25" hidden="1" customHeight="1">
      <c r="A29" s="37" t="s">
        <v>262</v>
      </c>
      <c r="B29" s="37"/>
      <c r="C29" s="37"/>
      <c r="D29" s="117" t="s">
        <v>262</v>
      </c>
      <c r="E29" s="117">
        <f t="shared" si="35"/>
        <v>0</v>
      </c>
      <c r="F29" s="118" t="s">
        <v>262</v>
      </c>
      <c r="G29" s="36" t="s">
        <v>262</v>
      </c>
      <c r="H29" s="54"/>
      <c r="I29" s="41"/>
      <c r="J29" s="41"/>
      <c r="K29" s="41"/>
      <c r="L29" s="42" t="s">
        <v>262</v>
      </c>
      <c r="M29" s="48"/>
      <c r="N29" s="48"/>
      <c r="O29" s="48"/>
      <c r="P29" s="48"/>
      <c r="Q29" s="48"/>
      <c r="R29" s="48"/>
      <c r="S29" s="49">
        <f t="shared" ref="S29:T29" si="90">M29+O29+Q29</f>
        <v>0</v>
      </c>
      <c r="T29" s="49">
        <f t="shared" si="90"/>
        <v>0</v>
      </c>
      <c r="U29" s="49"/>
      <c r="V29" s="49"/>
      <c r="W29" s="48"/>
      <c r="X29" s="48"/>
      <c r="Y29" s="48"/>
      <c r="Z29" s="48"/>
      <c r="AA29" s="48"/>
      <c r="AB29" s="48"/>
      <c r="AC29" s="49">
        <f t="shared" ref="AC29:AD29" si="91">W29+Y29+AA29</f>
        <v>0</v>
      </c>
      <c r="AD29" s="49">
        <f t="shared" si="91"/>
        <v>0</v>
      </c>
      <c r="AE29" s="49"/>
      <c r="AF29" s="49"/>
      <c r="AG29" s="51"/>
      <c r="AH29" s="51"/>
      <c r="AI29" s="51"/>
      <c r="AJ29" s="51"/>
      <c r="AK29" s="51"/>
      <c r="AL29" s="51"/>
      <c r="AM29" s="49">
        <f t="shared" ref="AM29:AN29" si="92">AG29+AI29+AK29</f>
        <v>0</v>
      </c>
      <c r="AN29" s="49">
        <f t="shared" si="92"/>
        <v>0</v>
      </c>
      <c r="AO29" s="49"/>
      <c r="AP29" s="49"/>
      <c r="AQ29" s="51"/>
      <c r="AR29" s="51"/>
      <c r="AS29" s="51"/>
      <c r="AT29" s="51"/>
      <c r="AU29" s="51"/>
      <c r="AV29" s="51"/>
      <c r="AW29" s="49">
        <f t="shared" ref="AW29:AX29" si="93">AQ29+AS29+AU29</f>
        <v>0</v>
      </c>
      <c r="AX29" s="49">
        <f t="shared" si="93"/>
        <v>0</v>
      </c>
      <c r="AY29" s="49"/>
      <c r="AZ29" s="49"/>
      <c r="BA29" s="135">
        <f t="shared" si="20"/>
        <v>0</v>
      </c>
      <c r="BB29" s="49">
        <f t="shared" si="7"/>
        <v>0</v>
      </c>
      <c r="BC29" s="49">
        <f t="shared" si="32"/>
        <v>0</v>
      </c>
      <c r="BD29" s="49">
        <f t="shared" si="21"/>
        <v>0</v>
      </c>
      <c r="BE29" s="49">
        <f t="shared" si="22"/>
        <v>0</v>
      </c>
      <c r="BF29" s="53">
        <f t="shared" ref="BF29:BI29" si="94">IF(AND(BB29&gt;0,$BA29&gt;0),BB29/$BA29,0)</f>
        <v>0</v>
      </c>
      <c r="BG29" s="53">
        <f t="shared" si="94"/>
        <v>0</v>
      </c>
      <c r="BH29" s="53">
        <f t="shared" si="94"/>
        <v>0</v>
      </c>
      <c r="BI29" s="53">
        <f t="shared" si="94"/>
        <v>0</v>
      </c>
      <c r="BJ29" s="53"/>
      <c r="BK29" s="53"/>
      <c r="BL29" s="53"/>
      <c r="BM29" s="53"/>
      <c r="BN29" s="53">
        <f t="shared" ref="BN29:BQ29" si="95">(IF(AND(BB29&gt;0,$D29&gt;0),BB29/$D29,0))</f>
        <v>0</v>
      </c>
      <c r="BO29" s="53">
        <f t="shared" si="95"/>
        <v>0</v>
      </c>
      <c r="BP29" s="53">
        <f t="shared" si="95"/>
        <v>0</v>
      </c>
      <c r="BQ29" s="53">
        <f t="shared" si="95"/>
        <v>0</v>
      </c>
    </row>
    <row r="30" ht="26.25" hidden="1" customHeight="1">
      <c r="A30" s="37" t="s">
        <v>262</v>
      </c>
      <c r="B30" s="37"/>
      <c r="C30" s="37"/>
      <c r="D30" s="117" t="s">
        <v>262</v>
      </c>
      <c r="E30" s="117">
        <f t="shared" si="35"/>
        <v>0</v>
      </c>
      <c r="F30" s="118" t="s">
        <v>262</v>
      </c>
      <c r="G30" s="36" t="s">
        <v>262</v>
      </c>
      <c r="H30" s="54"/>
      <c r="I30" s="41"/>
      <c r="J30" s="41"/>
      <c r="K30" s="41"/>
      <c r="L30" s="42" t="s">
        <v>262</v>
      </c>
      <c r="M30" s="48"/>
      <c r="N30" s="48"/>
      <c r="O30" s="48"/>
      <c r="P30" s="48"/>
      <c r="Q30" s="48"/>
      <c r="R30" s="48"/>
      <c r="S30" s="49">
        <f t="shared" ref="S30:T30" si="96">M30+O30+Q30</f>
        <v>0</v>
      </c>
      <c r="T30" s="49">
        <f t="shared" si="96"/>
        <v>0</v>
      </c>
      <c r="U30" s="49"/>
      <c r="V30" s="49"/>
      <c r="W30" s="48"/>
      <c r="X30" s="48"/>
      <c r="Y30" s="48"/>
      <c r="Z30" s="48"/>
      <c r="AA30" s="48"/>
      <c r="AB30" s="48"/>
      <c r="AC30" s="49">
        <f t="shared" ref="AC30:AD30" si="97">W30+Y30+AA30</f>
        <v>0</v>
      </c>
      <c r="AD30" s="49">
        <f t="shared" si="97"/>
        <v>0</v>
      </c>
      <c r="AE30" s="49"/>
      <c r="AF30" s="49"/>
      <c r="AG30" s="51"/>
      <c r="AH30" s="51"/>
      <c r="AI30" s="51"/>
      <c r="AJ30" s="51"/>
      <c r="AK30" s="51"/>
      <c r="AL30" s="51"/>
      <c r="AM30" s="49">
        <f t="shared" ref="AM30:AN30" si="98">AG30+AI30+AK30</f>
        <v>0</v>
      </c>
      <c r="AN30" s="49">
        <f t="shared" si="98"/>
        <v>0</v>
      </c>
      <c r="AO30" s="49"/>
      <c r="AP30" s="49"/>
      <c r="AQ30" s="51"/>
      <c r="AR30" s="51"/>
      <c r="AS30" s="51"/>
      <c r="AT30" s="51"/>
      <c r="AU30" s="51"/>
      <c r="AV30" s="51"/>
      <c r="AW30" s="49">
        <f t="shared" ref="AW30:AX30" si="99">AQ30+AS30+AU30</f>
        <v>0</v>
      </c>
      <c r="AX30" s="49">
        <f t="shared" si="99"/>
        <v>0</v>
      </c>
      <c r="AY30" s="49"/>
      <c r="AZ30" s="49"/>
      <c r="BA30" s="135">
        <f t="shared" si="20"/>
        <v>0</v>
      </c>
      <c r="BB30" s="49">
        <f t="shared" si="7"/>
        <v>0</v>
      </c>
      <c r="BC30" s="49">
        <f t="shared" si="32"/>
        <v>0</v>
      </c>
      <c r="BD30" s="49">
        <f t="shared" si="21"/>
        <v>0</v>
      </c>
      <c r="BE30" s="49">
        <f t="shared" si="22"/>
        <v>0</v>
      </c>
      <c r="BF30" s="53">
        <f t="shared" ref="BF30:BI30" si="100">IF(AND(BB30&gt;0,$BA30&gt;0),BB30/$BA30,0)</f>
        <v>0</v>
      </c>
      <c r="BG30" s="53">
        <f t="shared" si="100"/>
        <v>0</v>
      </c>
      <c r="BH30" s="53">
        <f t="shared" si="100"/>
        <v>0</v>
      </c>
      <c r="BI30" s="53">
        <f t="shared" si="100"/>
        <v>0</v>
      </c>
      <c r="BJ30" s="53"/>
      <c r="BK30" s="53"/>
      <c r="BL30" s="53"/>
      <c r="BM30" s="53"/>
      <c r="BN30" s="53">
        <f t="shared" ref="BN30:BQ30" si="101">(IF(AND(BB30&gt;0,$D30&gt;0),BB30/$D30,0))</f>
        <v>0</v>
      </c>
      <c r="BO30" s="53">
        <f t="shared" si="101"/>
        <v>0</v>
      </c>
      <c r="BP30" s="53">
        <f t="shared" si="101"/>
        <v>0</v>
      </c>
      <c r="BQ30" s="53">
        <f t="shared" si="101"/>
        <v>0</v>
      </c>
    </row>
    <row r="31" ht="26.25" hidden="1" customHeight="1">
      <c r="A31" s="37" t="s">
        <v>262</v>
      </c>
      <c r="B31" s="37"/>
      <c r="C31" s="37"/>
      <c r="D31" s="117" t="s">
        <v>262</v>
      </c>
      <c r="E31" s="117">
        <f t="shared" si="35"/>
        <v>0</v>
      </c>
      <c r="F31" s="118" t="s">
        <v>262</v>
      </c>
      <c r="G31" s="36" t="s">
        <v>262</v>
      </c>
      <c r="H31" s="54"/>
      <c r="I31" s="41"/>
      <c r="J31" s="41"/>
      <c r="K31" s="41"/>
      <c r="L31" s="42" t="s">
        <v>262</v>
      </c>
      <c r="M31" s="48"/>
      <c r="N31" s="48"/>
      <c r="O31" s="48"/>
      <c r="P31" s="48"/>
      <c r="Q31" s="48"/>
      <c r="R31" s="48"/>
      <c r="S31" s="49">
        <f t="shared" ref="S31:T31" si="102">M31+O31+Q31</f>
        <v>0</v>
      </c>
      <c r="T31" s="49">
        <f t="shared" si="102"/>
        <v>0</v>
      </c>
      <c r="U31" s="49"/>
      <c r="V31" s="49"/>
      <c r="W31" s="48"/>
      <c r="X31" s="48"/>
      <c r="Y31" s="48"/>
      <c r="Z31" s="48"/>
      <c r="AA31" s="48"/>
      <c r="AB31" s="48"/>
      <c r="AC31" s="49">
        <f t="shared" ref="AC31:AD31" si="103">W31+Y31+AA31</f>
        <v>0</v>
      </c>
      <c r="AD31" s="49">
        <f t="shared" si="103"/>
        <v>0</v>
      </c>
      <c r="AE31" s="49"/>
      <c r="AF31" s="49"/>
      <c r="AG31" s="51"/>
      <c r="AH31" s="51"/>
      <c r="AI31" s="51"/>
      <c r="AJ31" s="51"/>
      <c r="AK31" s="51"/>
      <c r="AL31" s="51"/>
      <c r="AM31" s="49">
        <f t="shared" ref="AM31:AN31" si="104">AG31+AI31+AK31</f>
        <v>0</v>
      </c>
      <c r="AN31" s="49">
        <f t="shared" si="104"/>
        <v>0</v>
      </c>
      <c r="AO31" s="49"/>
      <c r="AP31" s="49"/>
      <c r="AQ31" s="51"/>
      <c r="AR31" s="51"/>
      <c r="AS31" s="51"/>
      <c r="AT31" s="51"/>
      <c r="AU31" s="51"/>
      <c r="AV31" s="51"/>
      <c r="AW31" s="49">
        <f t="shared" ref="AW31:AX31" si="105">AQ31+AS31+AU31</f>
        <v>0</v>
      </c>
      <c r="AX31" s="49">
        <f t="shared" si="105"/>
        <v>0</v>
      </c>
      <c r="AY31" s="49"/>
      <c r="AZ31" s="49"/>
      <c r="BA31" s="135">
        <f t="shared" si="20"/>
        <v>0</v>
      </c>
      <c r="BB31" s="49">
        <f t="shared" si="7"/>
        <v>0</v>
      </c>
      <c r="BC31" s="49">
        <f t="shared" si="32"/>
        <v>0</v>
      </c>
      <c r="BD31" s="49">
        <f t="shared" si="21"/>
        <v>0</v>
      </c>
      <c r="BE31" s="49">
        <f t="shared" si="22"/>
        <v>0</v>
      </c>
      <c r="BF31" s="53">
        <f t="shared" ref="BF31:BI31" si="106">IF(AND(BB31&gt;0,$BA31&gt;0),BB31/$BA31,0)</f>
        <v>0</v>
      </c>
      <c r="BG31" s="53">
        <f t="shared" si="106"/>
        <v>0</v>
      </c>
      <c r="BH31" s="53">
        <f t="shared" si="106"/>
        <v>0</v>
      </c>
      <c r="BI31" s="53">
        <f t="shared" si="106"/>
        <v>0</v>
      </c>
      <c r="BJ31" s="53"/>
      <c r="BK31" s="53"/>
      <c r="BL31" s="53"/>
      <c r="BM31" s="53"/>
      <c r="BN31" s="53">
        <f t="shared" ref="BN31:BQ31" si="107">(IF(AND(BB31&gt;0,$D31&gt;0),BB31/$D31,0))</f>
        <v>0</v>
      </c>
      <c r="BO31" s="53">
        <f t="shared" si="107"/>
        <v>0</v>
      </c>
      <c r="BP31" s="53">
        <f t="shared" si="107"/>
        <v>0</v>
      </c>
      <c r="BQ31" s="53">
        <f t="shared" si="107"/>
        <v>0</v>
      </c>
    </row>
    <row r="32" ht="26.25" hidden="1" customHeight="1">
      <c r="A32" s="37" t="s">
        <v>262</v>
      </c>
      <c r="B32" s="37"/>
      <c r="C32" s="37"/>
      <c r="D32" s="117" t="s">
        <v>262</v>
      </c>
      <c r="E32" s="117">
        <f t="shared" si="35"/>
        <v>0</v>
      </c>
      <c r="F32" s="118" t="s">
        <v>262</v>
      </c>
      <c r="G32" s="36" t="s">
        <v>262</v>
      </c>
      <c r="H32" s="54"/>
      <c r="I32" s="41"/>
      <c r="J32" s="41"/>
      <c r="K32" s="41"/>
      <c r="L32" s="42" t="s">
        <v>262</v>
      </c>
      <c r="M32" s="48"/>
      <c r="N32" s="48"/>
      <c r="O32" s="48"/>
      <c r="P32" s="48"/>
      <c r="Q32" s="48"/>
      <c r="R32" s="48"/>
      <c r="S32" s="49">
        <f t="shared" ref="S32:T32" si="108">M32+O32+Q32</f>
        <v>0</v>
      </c>
      <c r="T32" s="49">
        <f t="shared" si="108"/>
        <v>0</v>
      </c>
      <c r="U32" s="49"/>
      <c r="V32" s="49"/>
      <c r="W32" s="48"/>
      <c r="X32" s="48"/>
      <c r="Y32" s="48"/>
      <c r="Z32" s="48"/>
      <c r="AA32" s="48"/>
      <c r="AB32" s="48"/>
      <c r="AC32" s="49">
        <f t="shared" ref="AC32:AD32" si="109">W32+Y32+AA32</f>
        <v>0</v>
      </c>
      <c r="AD32" s="49">
        <f t="shared" si="109"/>
        <v>0</v>
      </c>
      <c r="AE32" s="49"/>
      <c r="AF32" s="49"/>
      <c r="AG32" s="51"/>
      <c r="AH32" s="51"/>
      <c r="AI32" s="51"/>
      <c r="AJ32" s="51"/>
      <c r="AK32" s="51"/>
      <c r="AL32" s="51"/>
      <c r="AM32" s="49">
        <f t="shared" ref="AM32:AN32" si="110">AG32+AI32+AK32</f>
        <v>0</v>
      </c>
      <c r="AN32" s="49">
        <f t="shared" si="110"/>
        <v>0</v>
      </c>
      <c r="AO32" s="49"/>
      <c r="AP32" s="49"/>
      <c r="AQ32" s="51"/>
      <c r="AR32" s="51"/>
      <c r="AS32" s="51"/>
      <c r="AT32" s="51"/>
      <c r="AU32" s="51"/>
      <c r="AV32" s="51"/>
      <c r="AW32" s="49">
        <f t="shared" ref="AW32:AX32" si="111">AQ32+AS32+AU32</f>
        <v>0</v>
      </c>
      <c r="AX32" s="49">
        <f t="shared" si="111"/>
        <v>0</v>
      </c>
      <c r="AY32" s="49"/>
      <c r="AZ32" s="49"/>
      <c r="BA32" s="135">
        <f t="shared" si="20"/>
        <v>0</v>
      </c>
      <c r="BB32" s="49">
        <f t="shared" si="7"/>
        <v>0</v>
      </c>
      <c r="BC32" s="49">
        <f t="shared" si="32"/>
        <v>0</v>
      </c>
      <c r="BD32" s="49">
        <f t="shared" si="21"/>
        <v>0</v>
      </c>
      <c r="BE32" s="49">
        <f t="shared" si="22"/>
        <v>0</v>
      </c>
      <c r="BF32" s="53">
        <f t="shared" ref="BF32:BI32" si="112">IF(AND(BB32&gt;0,$BA32&gt;0),BB32/$BA32,0)</f>
        <v>0</v>
      </c>
      <c r="BG32" s="53">
        <f t="shared" si="112"/>
        <v>0</v>
      </c>
      <c r="BH32" s="53">
        <f t="shared" si="112"/>
        <v>0</v>
      </c>
      <c r="BI32" s="53">
        <f t="shared" si="112"/>
        <v>0</v>
      </c>
      <c r="BJ32" s="53"/>
      <c r="BK32" s="53"/>
      <c r="BL32" s="53"/>
      <c r="BM32" s="53"/>
      <c r="BN32" s="53">
        <f t="shared" ref="BN32:BQ32" si="113">(IF(AND(BB32&gt;0,$D32&gt;0),BB32/$D32,0))</f>
        <v>0</v>
      </c>
      <c r="BO32" s="53">
        <f t="shared" si="113"/>
        <v>0</v>
      </c>
      <c r="BP32" s="53">
        <f t="shared" si="113"/>
        <v>0</v>
      </c>
      <c r="BQ32" s="53">
        <f t="shared" si="113"/>
        <v>0</v>
      </c>
    </row>
    <row r="33" ht="26.25" hidden="1" customHeight="1">
      <c r="A33" s="37" t="s">
        <v>262</v>
      </c>
      <c r="B33" s="37"/>
      <c r="C33" s="37"/>
      <c r="D33" s="117" t="s">
        <v>262</v>
      </c>
      <c r="E33" s="117">
        <f t="shared" si="35"/>
        <v>0</v>
      </c>
      <c r="F33" s="118" t="s">
        <v>262</v>
      </c>
      <c r="G33" s="36" t="s">
        <v>262</v>
      </c>
      <c r="H33" s="54"/>
      <c r="I33" s="41"/>
      <c r="J33" s="41"/>
      <c r="K33" s="41"/>
      <c r="L33" s="42" t="s">
        <v>262</v>
      </c>
      <c r="M33" s="48"/>
      <c r="N33" s="48"/>
      <c r="O33" s="48"/>
      <c r="P33" s="48"/>
      <c r="Q33" s="48"/>
      <c r="R33" s="48"/>
      <c r="S33" s="49">
        <f t="shared" ref="S33:T33" si="114">M33+O33+Q33</f>
        <v>0</v>
      </c>
      <c r="T33" s="49">
        <f t="shared" si="114"/>
        <v>0</v>
      </c>
      <c r="U33" s="49"/>
      <c r="V33" s="49"/>
      <c r="W33" s="48"/>
      <c r="X33" s="48"/>
      <c r="Y33" s="48"/>
      <c r="Z33" s="48"/>
      <c r="AA33" s="48"/>
      <c r="AB33" s="48"/>
      <c r="AC33" s="49">
        <f t="shared" ref="AC33:AD33" si="115">W33+Y33+AA33</f>
        <v>0</v>
      </c>
      <c r="AD33" s="49">
        <f t="shared" si="115"/>
        <v>0</v>
      </c>
      <c r="AE33" s="49"/>
      <c r="AF33" s="49"/>
      <c r="AG33" s="51"/>
      <c r="AH33" s="51"/>
      <c r="AI33" s="51"/>
      <c r="AJ33" s="51"/>
      <c r="AK33" s="51"/>
      <c r="AL33" s="51"/>
      <c r="AM33" s="49">
        <f t="shared" ref="AM33:AN33" si="116">AG33+AI33+AK33</f>
        <v>0</v>
      </c>
      <c r="AN33" s="49">
        <f t="shared" si="116"/>
        <v>0</v>
      </c>
      <c r="AO33" s="49"/>
      <c r="AP33" s="49"/>
      <c r="AQ33" s="51"/>
      <c r="AR33" s="51"/>
      <c r="AS33" s="51"/>
      <c r="AT33" s="51"/>
      <c r="AU33" s="51"/>
      <c r="AV33" s="51"/>
      <c r="AW33" s="49">
        <f t="shared" ref="AW33:AX33" si="117">AQ33+AS33+AU33</f>
        <v>0</v>
      </c>
      <c r="AX33" s="49">
        <f t="shared" si="117"/>
        <v>0</v>
      </c>
      <c r="AY33" s="49"/>
      <c r="AZ33" s="49"/>
      <c r="BA33" s="135">
        <f t="shared" si="20"/>
        <v>0</v>
      </c>
      <c r="BB33" s="49">
        <f t="shared" si="7"/>
        <v>0</v>
      </c>
      <c r="BC33" s="49">
        <f t="shared" si="32"/>
        <v>0</v>
      </c>
      <c r="BD33" s="49">
        <f t="shared" si="21"/>
        <v>0</v>
      </c>
      <c r="BE33" s="49">
        <f t="shared" si="22"/>
        <v>0</v>
      </c>
      <c r="BF33" s="53">
        <f t="shared" ref="BF33:BI33" si="118">IF(AND(BB33&gt;0,$BA33&gt;0),BB33/$BA33,0)</f>
        <v>0</v>
      </c>
      <c r="BG33" s="53">
        <f t="shared" si="118"/>
        <v>0</v>
      </c>
      <c r="BH33" s="53">
        <f t="shared" si="118"/>
        <v>0</v>
      </c>
      <c r="BI33" s="53">
        <f t="shared" si="118"/>
        <v>0</v>
      </c>
      <c r="BJ33" s="53"/>
      <c r="BK33" s="53"/>
      <c r="BL33" s="53"/>
      <c r="BM33" s="53"/>
      <c r="BN33" s="53">
        <f t="shared" ref="BN33:BQ33" si="119">(IF(AND(BB33&gt;0,$D33&gt;0),BB33/$D33,0))</f>
        <v>0</v>
      </c>
      <c r="BO33" s="53">
        <f t="shared" si="119"/>
        <v>0</v>
      </c>
      <c r="BP33" s="53">
        <f t="shared" si="119"/>
        <v>0</v>
      </c>
      <c r="BQ33" s="53">
        <f t="shared" si="119"/>
        <v>0</v>
      </c>
    </row>
    <row r="34" ht="15.75" customHeight="1">
      <c r="A34" s="10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7"/>
      <c r="BC34" s="106" t="s">
        <v>140</v>
      </c>
      <c r="BD34" s="6"/>
      <c r="BE34" s="7"/>
      <c r="BF34" s="110">
        <f>AVERAGE(BF15:BF33)</f>
        <v>0.08222374952</v>
      </c>
      <c r="BG34" s="110">
        <f t="shared" ref="BG34:BI34" si="120">AVERAGE(BG15:BG18)</f>
        <v>0.5278246171</v>
      </c>
      <c r="BH34" s="110">
        <f t="shared" si="120"/>
        <v>0.2778246171</v>
      </c>
      <c r="BI34" s="110">
        <f t="shared" si="120"/>
        <v>0.1406579504</v>
      </c>
      <c r="BJ34" s="110"/>
      <c r="BK34" s="110"/>
      <c r="BL34" s="110"/>
      <c r="BM34" s="110"/>
      <c r="BN34" s="110">
        <f t="shared" ref="BN34:BQ34" si="121">AVERAGE(BN15:BN33)</f>
        <v>0.07484370361</v>
      </c>
      <c r="BO34" s="110">
        <f t="shared" si="121"/>
        <v>0.03207179909</v>
      </c>
      <c r="BP34" s="110">
        <f t="shared" si="121"/>
        <v>0.04193147352</v>
      </c>
      <c r="BQ34" s="110">
        <f t="shared" si="121"/>
        <v>0.05179114794</v>
      </c>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8.75" customHeight="1">
      <c r="A36" s="111" t="s">
        <v>141</v>
      </c>
      <c r="B36" s="112"/>
      <c r="C36" s="15"/>
      <c r="D36" s="16"/>
      <c r="E36" s="16"/>
      <c r="F36" s="15"/>
      <c r="G36" s="15"/>
      <c r="H36" s="15"/>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8.75" customHeight="1">
      <c r="A37" s="113" t="s">
        <v>142</v>
      </c>
      <c r="B37" s="112"/>
      <c r="C37" s="15"/>
      <c r="D37" s="16"/>
      <c r="E37" s="16"/>
      <c r="F37" s="114"/>
      <c r="G37" s="114"/>
      <c r="H37" s="114"/>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8.75" customHeight="1">
      <c r="A38" s="113" t="s">
        <v>142</v>
      </c>
      <c r="B38" s="112"/>
      <c r="C38" s="15"/>
      <c r="D38" s="16"/>
      <c r="E38" s="16"/>
      <c r="F38" s="114"/>
      <c r="G38" s="114"/>
      <c r="H38" s="114"/>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8.75" customHeight="1">
      <c r="A39" s="113" t="s">
        <v>142</v>
      </c>
      <c r="B39" s="112"/>
      <c r="C39" s="15"/>
      <c r="D39" s="16"/>
      <c r="E39" s="16"/>
      <c r="F39" s="114"/>
      <c r="G39" s="114"/>
      <c r="H39" s="114"/>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8.75" customHeight="1">
      <c r="A40" s="113" t="s">
        <v>142</v>
      </c>
      <c r="B40" s="112"/>
      <c r="C40" s="15"/>
      <c r="D40" s="16"/>
      <c r="E40" s="16"/>
      <c r="F40" s="114"/>
      <c r="G40" s="114"/>
      <c r="H40" s="114"/>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0"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27.75" customHeight="1">
      <c r="A42" s="115" t="s">
        <v>349</v>
      </c>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7"/>
    </row>
    <row r="43" ht="15.0"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0" customHeight="1">
      <c r="A44" s="15"/>
      <c r="B44" s="15"/>
      <c r="C44" s="15"/>
      <c r="D44" s="15"/>
      <c r="E44" s="16"/>
      <c r="F44" s="16"/>
      <c r="G44" s="114"/>
      <c r="J44" s="114"/>
      <c r="K44" s="114"/>
      <c r="L44" s="114"/>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15"/>
      <c r="B229" s="15"/>
      <c r="C229" s="15"/>
      <c r="D229" s="15"/>
      <c r="E229" s="16"/>
      <c r="F229" s="16"/>
      <c r="G229" s="15"/>
      <c r="H229" s="15"/>
      <c r="I229" s="15"/>
      <c r="J229" s="15"/>
      <c r="K229" s="15"/>
      <c r="L229" s="15"/>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ht="15.75" customHeight="1">
      <c r="A230" s="15"/>
      <c r="B230" s="15"/>
      <c r="C230" s="15"/>
      <c r="D230" s="15"/>
      <c r="E230" s="16"/>
      <c r="F230" s="16"/>
      <c r="G230" s="15"/>
      <c r="H230" s="15"/>
      <c r="I230" s="15"/>
      <c r="J230" s="15"/>
      <c r="K230" s="15"/>
      <c r="L230" s="15"/>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ht="15.75" customHeight="1">
      <c r="A231" s="15"/>
      <c r="B231" s="15"/>
      <c r="C231" s="15"/>
      <c r="D231" s="15"/>
      <c r="E231" s="16"/>
      <c r="F231" s="16"/>
      <c r="G231" s="15"/>
      <c r="H231" s="15"/>
      <c r="I231" s="15"/>
      <c r="J231" s="15"/>
      <c r="K231" s="15"/>
      <c r="L231" s="15"/>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ht="15.75" customHeight="1">
      <c r="A232" s="15"/>
      <c r="B232" s="15"/>
      <c r="C232" s="15"/>
      <c r="D232" s="15"/>
      <c r="E232" s="16"/>
      <c r="F232" s="16"/>
      <c r="G232" s="15"/>
      <c r="H232" s="15"/>
      <c r="I232" s="15"/>
      <c r="J232" s="15"/>
      <c r="K232" s="15"/>
      <c r="L232" s="15"/>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ht="15.75" customHeight="1">
      <c r="A233" s="15"/>
      <c r="B233" s="15"/>
      <c r="C233" s="15"/>
      <c r="D233" s="15"/>
      <c r="E233" s="16"/>
      <c r="F233" s="16"/>
      <c r="G233" s="15"/>
      <c r="H233" s="15"/>
      <c r="I233" s="15"/>
      <c r="J233" s="15"/>
      <c r="K233" s="15"/>
      <c r="L233" s="15"/>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ht="15.75" customHeight="1">
      <c r="A234" s="15"/>
      <c r="B234" s="15"/>
      <c r="C234" s="15"/>
      <c r="D234" s="15"/>
      <c r="E234" s="16"/>
      <c r="F234" s="16"/>
      <c r="G234" s="15"/>
      <c r="H234" s="15"/>
      <c r="I234" s="15"/>
      <c r="J234" s="15"/>
      <c r="K234" s="15"/>
      <c r="L234" s="15"/>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ht="15.75" customHeight="1">
      <c r="A235" s="15"/>
      <c r="B235" s="15"/>
      <c r="C235" s="15"/>
      <c r="D235" s="15"/>
      <c r="E235" s="16"/>
      <c r="F235" s="16"/>
      <c r="G235" s="15"/>
      <c r="H235" s="15"/>
      <c r="I235" s="15"/>
      <c r="J235" s="15"/>
      <c r="K235" s="15"/>
      <c r="L235" s="15"/>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ht="15.75" customHeight="1">
      <c r="A236" s="15"/>
      <c r="B236" s="15"/>
      <c r="C236" s="15"/>
      <c r="D236" s="15"/>
      <c r="E236" s="16"/>
      <c r="F236" s="16"/>
      <c r="G236" s="15"/>
      <c r="H236" s="15"/>
      <c r="I236" s="15"/>
      <c r="J236" s="15"/>
      <c r="K236" s="15"/>
      <c r="L236" s="15"/>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ht="15.75" customHeight="1">
      <c r="A237" s="15"/>
      <c r="B237" s="15"/>
      <c r="C237" s="15"/>
      <c r="D237" s="15"/>
      <c r="E237" s="16"/>
      <c r="F237" s="16"/>
      <c r="G237" s="15"/>
      <c r="H237" s="15"/>
      <c r="I237" s="15"/>
      <c r="J237" s="15"/>
      <c r="K237" s="15"/>
      <c r="L237" s="15"/>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ht="15.75" customHeight="1">
      <c r="A238" s="15"/>
      <c r="B238" s="15"/>
      <c r="C238" s="15"/>
      <c r="D238" s="15"/>
      <c r="E238" s="16"/>
      <c r="F238" s="16"/>
      <c r="G238" s="15"/>
      <c r="H238" s="15"/>
      <c r="I238" s="15"/>
      <c r="J238" s="15"/>
      <c r="K238" s="15"/>
      <c r="L238" s="15"/>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ht="15.75" customHeight="1">
      <c r="A239" s="15"/>
      <c r="B239" s="15"/>
      <c r="C239" s="15"/>
      <c r="D239" s="15"/>
      <c r="E239" s="16"/>
      <c r="F239" s="16"/>
      <c r="G239" s="15"/>
      <c r="H239" s="15"/>
      <c r="I239" s="15"/>
      <c r="J239" s="15"/>
      <c r="K239" s="15"/>
      <c r="L239" s="15"/>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ht="15.75" customHeight="1">
      <c r="A240" s="15"/>
      <c r="B240" s="15"/>
      <c r="C240" s="15"/>
      <c r="D240" s="15"/>
      <c r="E240" s="16"/>
      <c r="F240" s="16"/>
      <c r="G240" s="15"/>
      <c r="H240" s="15"/>
      <c r="I240" s="15"/>
      <c r="J240" s="15"/>
      <c r="K240" s="15"/>
      <c r="L240" s="15"/>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ht="15.75" customHeight="1">
      <c r="A241" s="15"/>
      <c r="B241" s="15"/>
      <c r="C241" s="15"/>
      <c r="D241" s="15"/>
      <c r="E241" s="16"/>
      <c r="F241" s="16"/>
      <c r="G241" s="15"/>
      <c r="H241" s="15"/>
      <c r="I241" s="15"/>
      <c r="J241" s="15"/>
      <c r="K241" s="15"/>
      <c r="L241" s="15"/>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row>
    <row r="242" ht="15.75" customHeight="1">
      <c r="A242" s="15"/>
      <c r="B242" s="15"/>
      <c r="C242" s="15"/>
      <c r="D242" s="15"/>
      <c r="E242" s="16"/>
      <c r="F242" s="16"/>
      <c r="G242" s="15"/>
      <c r="H242" s="15"/>
      <c r="I242" s="15"/>
      <c r="J242" s="15"/>
      <c r="K242" s="15"/>
      <c r="L242" s="15"/>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row>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34:BB34"/>
    <mergeCell ref="BC34:BE34"/>
    <mergeCell ref="A42:BQ42"/>
    <mergeCell ref="G44:I44"/>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I18 BF19:BQ33 BN15:BQ18">
    <cfRule type="cellIs" dxfId="0" priority="1" operator="between">
      <formula>0.7</formula>
      <formula>1</formula>
    </cfRule>
  </conditionalFormatting>
  <conditionalFormatting sqref="BF15:BI18 BF19:BQ33 BN15:BQ18">
    <cfRule type="cellIs" dxfId="1" priority="2" operator="between">
      <formula>0.51</formula>
      <formula>0.69</formula>
    </cfRule>
  </conditionalFormatting>
  <conditionalFormatting sqref="BF15:BI18 BF19:BQ33 BN15:BQ18">
    <cfRule type="cellIs" dxfId="2" priority="3" operator="between">
      <formula>0</formula>
      <formula>0.5</formula>
    </cfRule>
  </conditionalFormatting>
  <hyperlinks>
    <hyperlink r:id="rId2" location="_escenarios-de-riesgo" ref="AE16"/>
  </hyperlinks>
  <printOptions/>
  <pageMargins bottom="0.75" footer="0.0" header="0.0" left="0.7" right="0.7" top="0.75"/>
  <pageSetup orientation="landscape"/>
  <drawing r:id="rId3"/>
  <legacyDrawing r:id="rId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4.0" topLeftCell="A15" activePane="bottomLeft" state="frozen"/>
      <selection activeCell="B16" sqref="B16" pane="bottomLeft"/>
    </sheetView>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33.71"/>
    <col customWidth="1" min="7" max="7" width="46.71"/>
    <col customWidth="1" min="8" max="8" width="55.0"/>
    <col customWidth="1" min="9" max="10" width="53.0"/>
    <col customWidth="1" min="11" max="11" width="30.71"/>
    <col customWidth="1" min="12" max="12" width="53.57"/>
    <col customWidth="1" min="13" max="13" width="12.71"/>
    <col customWidth="1" min="14" max="14" width="10.29"/>
    <col customWidth="1" min="15" max="15" width="12.43"/>
    <col customWidth="1" min="16" max="16" width="10.86"/>
    <col customWidth="1" min="17" max="17" width="12.71"/>
    <col customWidth="1" min="18" max="18" width="10.86"/>
    <col customWidth="1" min="19" max="19" width="12.29"/>
    <col customWidth="1" min="20" max="20" width="17.43"/>
    <col customWidth="1" min="21" max="21" width="107.71"/>
    <col customWidth="1" min="22" max="22" width="47.71"/>
    <col customWidth="1" min="23" max="23" width="16.14"/>
    <col customWidth="1" min="24" max="24" width="10.57"/>
    <col customWidth="1" min="25" max="25" width="12.29"/>
    <col customWidth="1" min="26" max="26" width="11.14"/>
    <col customWidth="1" min="27" max="30" width="15.86"/>
    <col customWidth="1" min="31" max="31" width="89.71"/>
    <col customWidth="1" min="32" max="32" width="65.86"/>
    <col customWidth="1" min="33" max="40" width="15.86"/>
    <col customWidth="1" min="41" max="41" width="37.29"/>
    <col customWidth="1" min="42" max="42" width="40.14"/>
    <col customWidth="1" min="43" max="50" width="15.86"/>
    <col customWidth="1" min="51" max="51" width="34.29"/>
    <col customWidth="1" min="52" max="52" width="32.86"/>
    <col customWidth="1" min="53" max="53" width="24.57"/>
    <col customWidth="1" min="54" max="57" width="17.71"/>
    <col customWidth="1" min="58" max="61" width="12.29"/>
    <col customWidth="1" min="62" max="62" width="23.14"/>
    <col customWidth="1" min="63" max="65" width="12.29"/>
    <col customWidth="1" min="66" max="66" width="25.71"/>
    <col customWidth="1" min="67" max="67" width="18.71"/>
    <col customWidth="1" min="68" max="69" width="12.29"/>
  </cols>
  <sheetData>
    <row r="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196" t="s">
        <v>350</v>
      </c>
      <c r="BJ1" s="6"/>
      <c r="BK1" s="6"/>
      <c r="BL1" s="6"/>
      <c r="BM1" s="6"/>
      <c r="BN1" s="6"/>
      <c r="BO1" s="6"/>
      <c r="BP1" s="6"/>
      <c r="BQ1" s="7"/>
    </row>
    <row r="2">
      <c r="A2" s="8"/>
      <c r="B2" s="9"/>
      <c r="BH2" s="10"/>
      <c r="BI2" s="196" t="s">
        <v>351</v>
      </c>
      <c r="BJ2" s="6"/>
      <c r="BK2" s="6"/>
      <c r="BL2" s="6"/>
      <c r="BM2" s="6"/>
      <c r="BN2" s="6"/>
      <c r="BO2" s="6"/>
      <c r="BP2" s="6"/>
      <c r="BQ2" s="7"/>
    </row>
    <row r="3" ht="12.0" customHeight="1">
      <c r="A3" s="8"/>
      <c r="B3" s="9"/>
      <c r="BH3" s="10"/>
      <c r="BI3" s="196" t="s">
        <v>352</v>
      </c>
      <c r="BJ3" s="6"/>
      <c r="BK3" s="6"/>
      <c r="BL3" s="6"/>
      <c r="BM3" s="6"/>
      <c r="BN3" s="6"/>
      <c r="BO3" s="6"/>
      <c r="BP3" s="6"/>
      <c r="BQ3" s="7"/>
    </row>
    <row r="4">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196" t="s">
        <v>353</v>
      </c>
      <c r="BJ4" s="6"/>
      <c r="BK4" s="6"/>
      <c r="BL4" s="6"/>
      <c r="BM4" s="6"/>
      <c r="BN4" s="6"/>
      <c r="BO4" s="6"/>
      <c r="BP4" s="6"/>
      <c r="BQ4" s="7"/>
    </row>
    <row r="5">
      <c r="A5" s="15"/>
      <c r="B5" s="15"/>
      <c r="C5" s="15"/>
      <c r="D5" s="15"/>
      <c r="E5" s="16"/>
      <c r="F5" s="16"/>
      <c r="G5" s="15"/>
      <c r="H5" s="15"/>
      <c r="I5" s="15"/>
      <c r="J5" s="15"/>
      <c r="K5" s="197"/>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c r="A6" s="198" t="s">
        <v>5</v>
      </c>
      <c r="B6" s="199" t="s">
        <v>354</v>
      </c>
      <c r="C6" s="6"/>
      <c r="D6" s="6"/>
      <c r="E6" s="7"/>
      <c r="F6" s="21"/>
      <c r="G6" s="21"/>
      <c r="H6" s="21"/>
      <c r="I6" s="21"/>
      <c r="J6" s="21"/>
      <c r="K6" s="200"/>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16.5" customHeight="1">
      <c r="A7" s="198" t="s">
        <v>7</v>
      </c>
      <c r="B7" s="199" t="s">
        <v>355</v>
      </c>
      <c r="C7" s="6"/>
      <c r="D7" s="6"/>
      <c r="E7" s="7"/>
      <c r="F7" s="21"/>
      <c r="G7" s="21"/>
      <c r="H7" s="21"/>
      <c r="I7" s="21"/>
      <c r="J7" s="21"/>
      <c r="K7" s="200"/>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15.0" customHeight="1">
      <c r="A8" s="198" t="s">
        <v>9</v>
      </c>
      <c r="B8" s="201">
        <v>2025.0</v>
      </c>
      <c r="C8" s="6"/>
      <c r="D8" s="6"/>
      <c r="E8" s="7"/>
      <c r="F8" s="21"/>
      <c r="G8" s="21"/>
      <c r="H8" s="21"/>
      <c r="I8" s="21"/>
      <c r="J8" s="21"/>
      <c r="K8" s="200"/>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18.0" customHeight="1">
      <c r="A9" s="198" t="s">
        <v>10</v>
      </c>
      <c r="B9" s="199" t="s">
        <v>356</v>
      </c>
      <c r="C9" s="6"/>
      <c r="D9" s="6"/>
      <c r="E9" s="7"/>
      <c r="F9" s="21"/>
      <c r="G9" s="21"/>
      <c r="H9" s="21"/>
      <c r="I9" s="21"/>
      <c r="J9" s="21"/>
      <c r="K9" s="200"/>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97"/>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28.5" customHeight="1">
      <c r="A11" s="24" t="s">
        <v>221</v>
      </c>
      <c r="B11" s="24" t="s">
        <v>222</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18.0" customHeight="1">
      <c r="A12" s="8"/>
      <c r="B12" s="8"/>
      <c r="C12" s="8"/>
      <c r="D12" s="8"/>
      <c r="E12" s="8"/>
      <c r="F12" s="8"/>
      <c r="G12" s="8"/>
      <c r="H12" s="8"/>
      <c r="I12" s="8"/>
      <c r="J12" s="8"/>
      <c r="K12" s="8"/>
      <c r="L12" s="8"/>
      <c r="M12" s="121" t="s">
        <v>30</v>
      </c>
      <c r="N12" s="122"/>
      <c r="O12" s="122"/>
      <c r="P12" s="122"/>
      <c r="Q12" s="122"/>
      <c r="R12" s="122"/>
      <c r="S12" s="122"/>
      <c r="T12" s="122"/>
      <c r="U12" s="122"/>
      <c r="V12" s="123"/>
      <c r="W12" s="121" t="s">
        <v>31</v>
      </c>
      <c r="X12" s="122"/>
      <c r="Y12" s="122"/>
      <c r="Z12" s="122"/>
      <c r="AA12" s="122"/>
      <c r="AB12" s="122"/>
      <c r="AC12" s="122"/>
      <c r="AD12" s="122"/>
      <c r="AE12" s="122"/>
      <c r="AF12" s="123"/>
      <c r="AG12" s="121" t="s">
        <v>32</v>
      </c>
      <c r="AH12" s="122"/>
      <c r="AI12" s="122"/>
      <c r="AJ12" s="122"/>
      <c r="AK12" s="122"/>
      <c r="AL12" s="122"/>
      <c r="AM12" s="122"/>
      <c r="AN12" s="122"/>
      <c r="AO12" s="122"/>
      <c r="AP12" s="123"/>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33.75"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25" t="s">
        <v>53</v>
      </c>
      <c r="AR13" s="7"/>
      <c r="AS13" s="25" t="s">
        <v>54</v>
      </c>
      <c r="AT13" s="7"/>
      <c r="AU13" s="25" t="s">
        <v>55</v>
      </c>
      <c r="AV13" s="7"/>
      <c r="AW13" s="25" t="s">
        <v>44</v>
      </c>
      <c r="AX13" s="7"/>
      <c r="AY13" s="33" t="s">
        <v>45</v>
      </c>
      <c r="AZ13" s="33" t="s">
        <v>46</v>
      </c>
      <c r="BA13" s="8"/>
      <c r="BB13" s="8"/>
      <c r="BC13" s="8"/>
      <c r="BD13" s="8"/>
      <c r="BE13" s="8"/>
      <c r="BF13" s="8"/>
      <c r="BG13" s="8"/>
      <c r="BH13" s="8"/>
      <c r="BI13" s="8"/>
      <c r="BJ13" s="8"/>
      <c r="BK13" s="8"/>
      <c r="BL13" s="8"/>
      <c r="BM13" s="8"/>
      <c r="BN13" s="8"/>
      <c r="BO13" s="8"/>
      <c r="BP13" s="8"/>
      <c r="BQ13" s="8"/>
    </row>
    <row r="14" ht="22.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178" t="s">
        <v>56</v>
      </c>
      <c r="X14" s="179" t="s">
        <v>57</v>
      </c>
      <c r="Y14" s="178" t="s">
        <v>56</v>
      </c>
      <c r="Z14" s="179" t="s">
        <v>57</v>
      </c>
      <c r="AA14" s="178" t="s">
        <v>56</v>
      </c>
      <c r="AB14" s="179"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63.5" customHeight="1">
      <c r="A15" s="202" t="s">
        <v>357</v>
      </c>
      <c r="B15" s="203" t="s">
        <v>358</v>
      </c>
      <c r="C15" s="37" t="s">
        <v>359</v>
      </c>
      <c r="D15" s="38">
        <v>1.0</v>
      </c>
      <c r="E15" s="38">
        <v>0.5</v>
      </c>
      <c r="F15" s="131" t="s">
        <v>360</v>
      </c>
      <c r="G15" s="204" t="s">
        <v>361</v>
      </c>
      <c r="H15" s="54" t="s">
        <v>358</v>
      </c>
      <c r="I15" s="205" t="s">
        <v>362</v>
      </c>
      <c r="J15" s="206" t="s">
        <v>363</v>
      </c>
      <c r="K15" s="207" t="s">
        <v>364</v>
      </c>
      <c r="L15" s="42" t="s">
        <v>365</v>
      </c>
      <c r="M15" s="208">
        <v>0.0414</v>
      </c>
      <c r="N15" s="208">
        <v>0.041</v>
      </c>
      <c r="O15" s="208">
        <v>0.0414</v>
      </c>
      <c r="P15" s="209">
        <v>0.041</v>
      </c>
      <c r="Q15" s="208">
        <v>0.0414</v>
      </c>
      <c r="R15" s="208">
        <v>0.0414</v>
      </c>
      <c r="S15" s="210">
        <f t="shared" ref="S15:T15" si="1">M15+O15+Q15</f>
        <v>0.1242</v>
      </c>
      <c r="T15" s="210">
        <f t="shared" si="1"/>
        <v>0.1234</v>
      </c>
      <c r="U15" s="211" t="s">
        <v>366</v>
      </c>
      <c r="V15" s="212" t="s">
        <v>367</v>
      </c>
      <c r="W15" s="213">
        <v>0.041</v>
      </c>
      <c r="X15" s="214">
        <v>0.04</v>
      </c>
      <c r="Y15" s="213">
        <v>0.041</v>
      </c>
      <c r="Z15" s="215">
        <v>0.042</v>
      </c>
      <c r="AA15" s="213">
        <v>0.041</v>
      </c>
      <c r="AB15" s="215">
        <v>0.042</v>
      </c>
      <c r="AC15" s="216">
        <f t="shared" ref="AC15:AD15" si="2">W15+Y15+AA15</f>
        <v>0.123</v>
      </c>
      <c r="AD15" s="210">
        <f t="shared" si="2"/>
        <v>0.124</v>
      </c>
      <c r="AE15" s="217" t="s">
        <v>368</v>
      </c>
      <c r="AF15" s="164" t="s">
        <v>369</v>
      </c>
      <c r="AG15" s="50">
        <v>0.0414</v>
      </c>
      <c r="AH15" s="51"/>
      <c r="AI15" s="50">
        <v>0.0414</v>
      </c>
      <c r="AJ15" s="51"/>
      <c r="AK15" s="50">
        <v>0.0414</v>
      </c>
      <c r="AL15" s="51"/>
      <c r="AM15" s="44">
        <f t="shared" ref="AM15:AN15" si="3">AG15+AI15+AK15</f>
        <v>0.1242</v>
      </c>
      <c r="AN15" s="49">
        <f t="shared" si="3"/>
        <v>0</v>
      </c>
      <c r="AO15" s="49"/>
      <c r="AP15" s="49"/>
      <c r="AQ15" s="50">
        <v>0.0414</v>
      </c>
      <c r="AR15" s="92"/>
      <c r="AS15" s="50">
        <v>0.0414</v>
      </c>
      <c r="AT15" s="92"/>
      <c r="AU15" s="50">
        <v>0.0414</v>
      </c>
      <c r="AV15" s="92"/>
      <c r="AW15" s="44">
        <f t="shared" ref="AW15:AX15" si="4">AQ15+AS15+AU15</f>
        <v>0.1242</v>
      </c>
      <c r="AX15" s="44">
        <f t="shared" si="4"/>
        <v>0</v>
      </c>
      <c r="AY15" s="44"/>
      <c r="AZ15" s="44"/>
      <c r="BA15" s="52">
        <f>S15+AC15+AM15+AW15</f>
        <v>0.4956</v>
      </c>
      <c r="BB15" s="44">
        <f>+T15</f>
        <v>0.1234</v>
      </c>
      <c r="BC15" s="44">
        <f>T15+AD15</f>
        <v>0.2474</v>
      </c>
      <c r="BD15" s="44">
        <f>T15+AD15+AN15</f>
        <v>0.2474</v>
      </c>
      <c r="BE15" s="44">
        <f>T15+AD15+AN15+AX15</f>
        <v>0.2474</v>
      </c>
      <c r="BF15" s="53">
        <f t="shared" ref="BF15:BI15" si="5">IF(AND(BB15&gt;0,$BA15&gt;0),BB15/$BA15,0)</f>
        <v>0.2489911219</v>
      </c>
      <c r="BG15" s="53">
        <f t="shared" si="5"/>
        <v>0.4991928975</v>
      </c>
      <c r="BH15" s="53">
        <f t="shared" si="5"/>
        <v>0.4991928975</v>
      </c>
      <c r="BI15" s="53">
        <f t="shared" si="5"/>
        <v>0.4991928975</v>
      </c>
      <c r="BJ15" s="155">
        <v>0.5</v>
      </c>
      <c r="BK15" s="53">
        <f>BE15+BJ15</f>
        <v>0.7474</v>
      </c>
      <c r="BL15" s="53"/>
      <c r="BM15" s="53"/>
      <c r="BN15" s="138">
        <f t="shared" ref="BN15:BQ15" si="6">(IF(AND(BJ15&gt;0,$D15&gt;0),BJ15/$D15,0))</f>
        <v>0.5</v>
      </c>
      <c r="BO15" s="138">
        <f t="shared" si="6"/>
        <v>0.7474</v>
      </c>
      <c r="BP15" s="138">
        <f t="shared" si="6"/>
        <v>0</v>
      </c>
      <c r="BQ15" s="138">
        <f t="shared" si="6"/>
        <v>0</v>
      </c>
    </row>
    <row r="16" ht="180.0" customHeight="1">
      <c r="A16" s="11"/>
      <c r="B16" s="218" t="s">
        <v>370</v>
      </c>
      <c r="C16" s="219" t="s">
        <v>371</v>
      </c>
      <c r="D16" s="117">
        <v>8.0</v>
      </c>
      <c r="E16" s="117">
        <v>2.0</v>
      </c>
      <c r="F16" s="131" t="s">
        <v>360</v>
      </c>
      <c r="G16" s="152" t="s">
        <v>372</v>
      </c>
      <c r="H16" s="204" t="s">
        <v>373</v>
      </c>
      <c r="I16" s="152" t="s">
        <v>374</v>
      </c>
      <c r="J16" s="206" t="s">
        <v>363</v>
      </c>
      <c r="K16" s="207" t="s">
        <v>364</v>
      </c>
      <c r="L16" s="42" t="s">
        <v>365</v>
      </c>
      <c r="M16" s="220">
        <v>0.0</v>
      </c>
      <c r="N16" s="221">
        <v>0.0</v>
      </c>
      <c r="O16" s="221">
        <v>0.0</v>
      </c>
      <c r="P16" s="222">
        <v>0.0</v>
      </c>
      <c r="Q16" s="221">
        <v>0.0</v>
      </c>
      <c r="R16" s="222">
        <v>0.0</v>
      </c>
      <c r="S16" s="223">
        <f t="shared" ref="S16:T16" si="7">M16+O16+Q16</f>
        <v>0</v>
      </c>
      <c r="T16" s="223">
        <f t="shared" si="7"/>
        <v>0</v>
      </c>
      <c r="U16" s="224" t="s">
        <v>375</v>
      </c>
      <c r="V16" s="212" t="s">
        <v>376</v>
      </c>
      <c r="W16" s="222">
        <v>0.0</v>
      </c>
      <c r="X16" s="222">
        <v>0.0</v>
      </c>
      <c r="Y16" s="222">
        <v>0.0</v>
      </c>
      <c r="Z16" s="222">
        <v>0.0</v>
      </c>
      <c r="AA16" s="222">
        <v>0.0</v>
      </c>
      <c r="AB16" s="222">
        <v>0.0</v>
      </c>
      <c r="AC16" s="216">
        <f t="shared" ref="AC16:AD16" si="8">W16+Y16+AA16</f>
        <v>0</v>
      </c>
      <c r="AD16" s="225">
        <f t="shared" si="8"/>
        <v>0</v>
      </c>
      <c r="AE16" s="226" t="s">
        <v>377</v>
      </c>
      <c r="AF16" s="164" t="s">
        <v>378</v>
      </c>
      <c r="AG16" s="51">
        <v>0.0</v>
      </c>
      <c r="AH16" s="51"/>
      <c r="AI16" s="227">
        <v>0.0</v>
      </c>
      <c r="AJ16" s="51"/>
      <c r="AK16" s="227">
        <v>0.0</v>
      </c>
      <c r="AL16" s="51"/>
      <c r="AM16" s="49"/>
      <c r="AN16" s="49"/>
      <c r="AO16" s="60"/>
      <c r="AP16" s="60"/>
      <c r="AQ16" s="48">
        <v>0.0</v>
      </c>
      <c r="AR16" s="92"/>
      <c r="AS16" s="48">
        <v>0.0</v>
      </c>
      <c r="AT16" s="92"/>
      <c r="AU16" s="48">
        <v>0.0</v>
      </c>
      <c r="AV16" s="92"/>
      <c r="AW16" s="228"/>
      <c r="AX16" s="228"/>
      <c r="AY16" s="229"/>
      <c r="AZ16" s="229"/>
      <c r="BA16" s="135"/>
      <c r="BB16" s="49"/>
      <c r="BC16" s="49"/>
      <c r="BD16" s="49"/>
      <c r="BE16" s="49"/>
      <c r="BF16" s="53"/>
      <c r="BG16" s="53"/>
      <c r="BH16" s="53"/>
      <c r="BI16" s="53"/>
      <c r="BJ16" s="230"/>
      <c r="BK16" s="60"/>
      <c r="BL16" s="60"/>
      <c r="BM16" s="60"/>
      <c r="BN16" s="53"/>
      <c r="BO16" s="53"/>
      <c r="BP16" s="53"/>
      <c r="BQ16" s="53"/>
    </row>
    <row r="17" ht="56.25" customHeight="1">
      <c r="A17" s="202" t="s">
        <v>379</v>
      </c>
      <c r="B17" s="231" t="s">
        <v>380</v>
      </c>
      <c r="C17" s="232" t="s">
        <v>381</v>
      </c>
      <c r="D17" s="233">
        <v>100.0</v>
      </c>
      <c r="E17" s="233">
        <v>0.0</v>
      </c>
      <c r="F17" s="234" t="s">
        <v>382</v>
      </c>
      <c r="G17" s="235" t="s">
        <v>383</v>
      </c>
      <c r="H17" s="235" t="s">
        <v>384</v>
      </c>
      <c r="I17" s="236" t="s">
        <v>385</v>
      </c>
      <c r="J17" s="237" t="s">
        <v>386</v>
      </c>
      <c r="K17" s="238" t="s">
        <v>387</v>
      </c>
      <c r="L17" s="239" t="s">
        <v>365</v>
      </c>
      <c r="M17" s="240">
        <v>5.0</v>
      </c>
      <c r="N17" s="240">
        <v>5.0</v>
      </c>
      <c r="O17" s="240">
        <v>1.0</v>
      </c>
      <c r="P17" s="240">
        <v>1.0</v>
      </c>
      <c r="Q17" s="240">
        <v>1.0</v>
      </c>
      <c r="R17" s="240">
        <v>0.0</v>
      </c>
      <c r="S17" s="241">
        <f t="shared" ref="S17:T17" si="9">M17+O17+Q17</f>
        <v>7</v>
      </c>
      <c r="T17" s="241">
        <f t="shared" si="9"/>
        <v>6</v>
      </c>
      <c r="U17" s="242" t="s">
        <v>388</v>
      </c>
      <c r="V17" s="243" t="s">
        <v>389</v>
      </c>
      <c r="W17" s="244">
        <v>4.0</v>
      </c>
      <c r="X17" s="244">
        <v>4.0</v>
      </c>
      <c r="Y17" s="244">
        <v>4.0</v>
      </c>
      <c r="Z17" s="244">
        <v>3.0</v>
      </c>
      <c r="AA17" s="244">
        <v>1.0</v>
      </c>
      <c r="AB17" s="244">
        <v>7.0</v>
      </c>
      <c r="AC17" s="245">
        <f t="shared" ref="AC17:AD17" si="10">W17+Y17+AA17</f>
        <v>9</v>
      </c>
      <c r="AD17" s="241">
        <f t="shared" si="10"/>
        <v>14</v>
      </c>
      <c r="AE17" s="246" t="s">
        <v>390</v>
      </c>
      <c r="AF17" s="247" t="s">
        <v>391</v>
      </c>
      <c r="AG17" s="48">
        <v>5.0</v>
      </c>
      <c r="AH17" s="48"/>
      <c r="AI17" s="48">
        <v>3.0</v>
      </c>
      <c r="AJ17" s="48"/>
      <c r="AK17" s="48">
        <v>3.0</v>
      </c>
      <c r="AL17" s="48"/>
      <c r="AM17" s="248">
        <f t="shared" ref="AM17:AN17" si="11">AG17+AI17+AK17</f>
        <v>11</v>
      </c>
      <c r="AN17" s="248">
        <f t="shared" si="11"/>
        <v>0</v>
      </c>
      <c r="AO17" s="248"/>
      <c r="AP17" s="248"/>
      <c r="AQ17" s="48">
        <v>1.0</v>
      </c>
      <c r="AR17" s="48"/>
      <c r="AS17" s="48">
        <v>2.0</v>
      </c>
      <c r="AT17" s="48"/>
      <c r="AU17" s="48">
        <v>0.0</v>
      </c>
      <c r="AV17" s="48"/>
      <c r="AW17" s="248">
        <f t="shared" ref="AW17:AX17" si="12">AQ17+AS17+AU17</f>
        <v>3</v>
      </c>
      <c r="AX17" s="248">
        <f t="shared" si="12"/>
        <v>0</v>
      </c>
      <c r="AY17" s="248"/>
      <c r="AZ17" s="248"/>
      <c r="BA17" s="249">
        <f>S17+AC17+AM17+AW17</f>
        <v>30</v>
      </c>
      <c r="BB17" s="248">
        <f>+T17</f>
        <v>6</v>
      </c>
      <c r="BC17" s="248">
        <f>+T17+AD17</f>
        <v>20</v>
      </c>
      <c r="BD17" s="248">
        <f>AN17</f>
        <v>0</v>
      </c>
      <c r="BE17" s="248">
        <f>AX17</f>
        <v>0</v>
      </c>
      <c r="BF17" s="98">
        <f t="shared" ref="BF17:BI17" si="13">IF(AND(BB17&gt;0,$BA17&gt;0),BB17/$BA17,0)</f>
        <v>0.2</v>
      </c>
      <c r="BG17" s="98">
        <f t="shared" si="13"/>
        <v>0.6666666667</v>
      </c>
      <c r="BH17" s="98">
        <f t="shared" si="13"/>
        <v>0</v>
      </c>
      <c r="BI17" s="98">
        <f t="shared" si="13"/>
        <v>0</v>
      </c>
      <c r="BJ17" s="250">
        <v>15.0</v>
      </c>
      <c r="BK17" s="248">
        <f>BJ17+BE17</f>
        <v>15</v>
      </c>
      <c r="BL17" s="248">
        <f>BK17+BE17</f>
        <v>15</v>
      </c>
      <c r="BM17" s="248">
        <f>BL17+BE17</f>
        <v>15</v>
      </c>
      <c r="BN17" s="98">
        <f t="shared" ref="BN17:BQ17" si="14">BJ17/100</f>
        <v>0.15</v>
      </c>
      <c r="BO17" s="98">
        <f t="shared" si="14"/>
        <v>0.15</v>
      </c>
      <c r="BP17" s="98">
        <f t="shared" si="14"/>
        <v>0.15</v>
      </c>
      <c r="BQ17" s="98">
        <f t="shared" si="14"/>
        <v>0.15</v>
      </c>
    </row>
    <row r="18" ht="51.0" customHeight="1">
      <c r="A18" s="8"/>
      <c r="B18" s="8"/>
      <c r="C18" s="251" t="s">
        <v>392</v>
      </c>
      <c r="D18" s="233">
        <v>100.0</v>
      </c>
      <c r="E18" s="252"/>
      <c r="F18" s="8"/>
      <c r="G18" s="8"/>
      <c r="H18" s="8"/>
      <c r="I18" s="253"/>
      <c r="J18" s="253"/>
      <c r="K18" s="253"/>
      <c r="L18" s="10"/>
      <c r="M18" s="8"/>
      <c r="N18" s="8"/>
      <c r="O18" s="8"/>
      <c r="P18" s="8"/>
      <c r="Q18" s="8"/>
      <c r="R18" s="8"/>
      <c r="S18" s="8"/>
      <c r="T18" s="8"/>
      <c r="U18" s="8"/>
      <c r="V18" s="9"/>
      <c r="W18" s="8"/>
      <c r="X18" s="8"/>
      <c r="Y18" s="8"/>
      <c r="Z18" s="8"/>
      <c r="AA18" s="8"/>
      <c r="AB18" s="8"/>
      <c r="AC18" s="10"/>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row>
    <row r="19" ht="147.0" customHeight="1">
      <c r="A19" s="11"/>
      <c r="B19" s="11"/>
      <c r="C19" s="232" t="s">
        <v>393</v>
      </c>
      <c r="D19" s="233">
        <v>100.0</v>
      </c>
      <c r="E19" s="233">
        <v>5.0</v>
      </c>
      <c r="F19" s="11"/>
      <c r="G19" s="11"/>
      <c r="H19" s="11"/>
      <c r="I19" s="254"/>
      <c r="J19" s="254"/>
      <c r="K19" s="254"/>
      <c r="L19" s="14"/>
      <c r="M19" s="255"/>
      <c r="N19" s="255"/>
      <c r="O19" s="255"/>
      <c r="P19" s="255"/>
      <c r="Q19" s="255"/>
      <c r="R19" s="255"/>
      <c r="S19" s="255"/>
      <c r="T19" s="255"/>
      <c r="U19" s="255"/>
      <c r="V19" s="256"/>
      <c r="W19" s="8"/>
      <c r="X19" s="8"/>
      <c r="Y19" s="8"/>
      <c r="Z19" s="8"/>
      <c r="AA19" s="8"/>
      <c r="AB19" s="8"/>
      <c r="AC19" s="257"/>
      <c r="AD19" s="255"/>
      <c r="AE19" s="11"/>
      <c r="AF19" s="255"/>
      <c r="AG19" s="8"/>
      <c r="AH19" s="8"/>
      <c r="AI19" s="8"/>
      <c r="AJ19" s="8"/>
      <c r="AK19" s="8"/>
      <c r="AL19" s="8"/>
      <c r="AM19" s="255"/>
      <c r="AN19" s="255"/>
      <c r="AO19" s="11"/>
      <c r="AP19" s="11"/>
      <c r="AQ19" s="8"/>
      <c r="AR19" s="8"/>
      <c r="AS19" s="8"/>
      <c r="AT19" s="8"/>
      <c r="AU19" s="8"/>
      <c r="AV19" s="8"/>
      <c r="AW19" s="255"/>
      <c r="AX19" s="255"/>
      <c r="AY19" s="11"/>
      <c r="AZ19" s="11"/>
      <c r="BA19" s="255"/>
      <c r="BB19" s="255"/>
      <c r="BC19" s="255"/>
      <c r="BD19" s="255"/>
      <c r="BE19" s="255"/>
      <c r="BF19" s="255"/>
      <c r="BG19" s="255"/>
      <c r="BH19" s="255"/>
      <c r="BI19" s="255"/>
      <c r="BJ19" s="11"/>
      <c r="BK19" s="11"/>
      <c r="BL19" s="11"/>
      <c r="BM19" s="11"/>
      <c r="BN19" s="255"/>
      <c r="BO19" s="255"/>
      <c r="BP19" s="255"/>
      <c r="BQ19" s="255"/>
    </row>
    <row r="20" ht="59.25" customHeight="1">
      <c r="A20" s="202" t="s">
        <v>394</v>
      </c>
      <c r="B20" s="202" t="s">
        <v>395</v>
      </c>
      <c r="C20" s="203" t="s">
        <v>396</v>
      </c>
      <c r="D20" s="38">
        <v>1.0</v>
      </c>
      <c r="E20" s="38">
        <v>1.0</v>
      </c>
      <c r="F20" s="234" t="s">
        <v>397</v>
      </c>
      <c r="G20" s="235" t="s">
        <v>398</v>
      </c>
      <c r="H20" s="36" t="s">
        <v>399</v>
      </c>
      <c r="I20" s="258" t="s">
        <v>400</v>
      </c>
      <c r="J20" s="41" t="s">
        <v>401</v>
      </c>
      <c r="K20" s="119" t="s">
        <v>364</v>
      </c>
      <c r="L20" s="42" t="s">
        <v>365</v>
      </c>
      <c r="M20" s="259">
        <v>0.0</v>
      </c>
      <c r="N20" s="259">
        <v>0.0</v>
      </c>
      <c r="O20" s="259">
        <v>0.0</v>
      </c>
      <c r="P20" s="259">
        <v>0.0</v>
      </c>
      <c r="Q20" s="259">
        <v>0.05</v>
      </c>
      <c r="R20" s="259">
        <v>0.04</v>
      </c>
      <c r="S20" s="260">
        <f t="shared" ref="S20:T20" si="15">M20+O20+Q20</f>
        <v>0.05</v>
      </c>
      <c r="T20" s="260">
        <f t="shared" si="15"/>
        <v>0.04</v>
      </c>
      <c r="U20" s="261" t="s">
        <v>402</v>
      </c>
      <c r="V20" s="262" t="s">
        <v>403</v>
      </c>
      <c r="W20" s="259">
        <v>0.05</v>
      </c>
      <c r="X20" s="259">
        <v>0.07</v>
      </c>
      <c r="Y20" s="259">
        <v>0.1</v>
      </c>
      <c r="Z20" s="259">
        <v>0.13</v>
      </c>
      <c r="AA20" s="259">
        <v>0.1</v>
      </c>
      <c r="AB20" s="259">
        <v>0.15</v>
      </c>
      <c r="AC20" s="263">
        <f t="shared" ref="AC20:AD20" si="16">W20+Y20+AA20</f>
        <v>0.25</v>
      </c>
      <c r="AD20" s="260">
        <f t="shared" si="16"/>
        <v>0.35</v>
      </c>
      <c r="AE20" s="264" t="s">
        <v>404</v>
      </c>
      <c r="AF20" s="247" t="s">
        <v>405</v>
      </c>
      <c r="AG20" s="92">
        <v>0.1</v>
      </c>
      <c r="AH20" s="92"/>
      <c r="AI20" s="92">
        <v>0.1</v>
      </c>
      <c r="AJ20" s="92"/>
      <c r="AK20" s="92">
        <v>0.15</v>
      </c>
      <c r="AL20" s="92"/>
      <c r="AM20" s="265">
        <f t="shared" ref="AM20:AN20" si="17">AG20+AI20+AK20</f>
        <v>0.35</v>
      </c>
      <c r="AN20" s="265">
        <f t="shared" si="17"/>
        <v>0</v>
      </c>
      <c r="AO20" s="265"/>
      <c r="AP20" s="265"/>
      <c r="AQ20" s="92">
        <v>0.15</v>
      </c>
      <c r="AR20" s="92"/>
      <c r="AS20" s="92">
        <v>0.1</v>
      </c>
      <c r="AT20" s="92"/>
      <c r="AU20" s="92">
        <v>0.1</v>
      </c>
      <c r="AV20" s="92"/>
      <c r="AW20" s="265">
        <f t="shared" ref="AW20:AX20" si="18">AQ20+AS20+AU20</f>
        <v>0.35</v>
      </c>
      <c r="AX20" s="265">
        <f t="shared" si="18"/>
        <v>0</v>
      </c>
      <c r="AY20" s="265"/>
      <c r="AZ20" s="265"/>
      <c r="BA20" s="52">
        <f t="shared" ref="BA20:BA24" si="25">S20+AC20+AM20+AW20</f>
        <v>1</v>
      </c>
      <c r="BB20" s="265">
        <f t="shared" ref="BB20:BB29" si="26">+T20</f>
        <v>0.04</v>
      </c>
      <c r="BC20" s="265">
        <f t="shared" ref="BC20:BC27" si="27">+T20+AD20</f>
        <v>0.39</v>
      </c>
      <c r="BD20" s="265">
        <f t="shared" ref="BD20:BD29" si="28">AN20</f>
        <v>0</v>
      </c>
      <c r="BE20" s="265">
        <f t="shared" ref="BE20:BE23" si="29">AX20</f>
        <v>0</v>
      </c>
      <c r="BF20" s="53">
        <f t="shared" ref="BF20:BI20" si="19">IF(AND(BB20&gt;0,$BA20&gt;0),BB20/$BA20,0)</f>
        <v>0.04</v>
      </c>
      <c r="BG20" s="53">
        <f t="shared" si="19"/>
        <v>0.39</v>
      </c>
      <c r="BH20" s="53">
        <f t="shared" si="19"/>
        <v>0</v>
      </c>
      <c r="BI20" s="53">
        <f t="shared" si="19"/>
        <v>0</v>
      </c>
      <c r="BJ20" s="155">
        <v>1.0</v>
      </c>
      <c r="BK20" s="53">
        <f>BE20</f>
        <v>0</v>
      </c>
      <c r="BL20" s="53">
        <f>BE20</f>
        <v>0</v>
      </c>
      <c r="BM20" s="53">
        <f>BE20</f>
        <v>0</v>
      </c>
      <c r="BN20" s="53">
        <f t="shared" ref="BN20:BQ20" si="20">(IF(AND(BJ20&gt;0,$D20&gt;0),BJ20/$D20,0))</f>
        <v>1</v>
      </c>
      <c r="BO20" s="138">
        <f t="shared" si="20"/>
        <v>0</v>
      </c>
      <c r="BP20" s="138">
        <f t="shared" si="20"/>
        <v>0</v>
      </c>
      <c r="BQ20" s="138">
        <f t="shared" si="20"/>
        <v>0</v>
      </c>
    </row>
    <row r="21" ht="90.0" customHeight="1">
      <c r="A21" s="8"/>
      <c r="B21" s="8"/>
      <c r="C21" s="203" t="s">
        <v>406</v>
      </c>
      <c r="D21" s="117">
        <v>840.0</v>
      </c>
      <c r="E21" s="117">
        <v>240.0</v>
      </c>
      <c r="F21" s="8"/>
      <c r="G21" s="8"/>
      <c r="H21" s="8"/>
      <c r="I21" s="258" t="s">
        <v>407</v>
      </c>
      <c r="J21" s="41" t="s">
        <v>401</v>
      </c>
      <c r="K21" s="119" t="s">
        <v>364</v>
      </c>
      <c r="L21" s="42" t="s">
        <v>365</v>
      </c>
      <c r="M21" s="244">
        <v>20.0</v>
      </c>
      <c r="N21" s="244">
        <v>21.0</v>
      </c>
      <c r="O21" s="244">
        <v>20.0</v>
      </c>
      <c r="P21" s="244">
        <v>17.0</v>
      </c>
      <c r="Q21" s="244">
        <v>20.0</v>
      </c>
      <c r="R21" s="244">
        <v>21.0</v>
      </c>
      <c r="S21" s="223">
        <f t="shared" ref="S21:T21" si="21">M21+O21+Q21</f>
        <v>60</v>
      </c>
      <c r="T21" s="223">
        <f t="shared" si="21"/>
        <v>59</v>
      </c>
      <c r="U21" s="211" t="s">
        <v>408</v>
      </c>
      <c r="V21" s="266"/>
      <c r="W21" s="244">
        <v>20.0</v>
      </c>
      <c r="X21" s="244">
        <v>19.0</v>
      </c>
      <c r="Y21" s="267">
        <f>X21+T21</f>
        <v>78</v>
      </c>
      <c r="Z21" s="244">
        <v>20.0</v>
      </c>
      <c r="AA21" s="244">
        <v>20.0</v>
      </c>
      <c r="AB21" s="244">
        <v>22.0</v>
      </c>
      <c r="AC21" s="268">
        <f t="shared" ref="AC21:AD21" si="22">W21+Y21+AA21</f>
        <v>118</v>
      </c>
      <c r="AD21" s="223">
        <f t="shared" si="22"/>
        <v>61</v>
      </c>
      <c r="AE21" s="269" t="s">
        <v>409</v>
      </c>
      <c r="AF21" s="8"/>
      <c r="AG21" s="48">
        <v>20.0</v>
      </c>
      <c r="AH21" s="48"/>
      <c r="AI21" s="48">
        <v>20.0</v>
      </c>
      <c r="AJ21" s="48"/>
      <c r="AK21" s="48">
        <v>20.0</v>
      </c>
      <c r="AL21" s="48"/>
      <c r="AM21" s="49">
        <f t="shared" ref="AM21:AN21" si="23">AG21+AI21+AK21</f>
        <v>60</v>
      </c>
      <c r="AN21" s="49">
        <f t="shared" si="23"/>
        <v>0</v>
      </c>
      <c r="AO21" s="49"/>
      <c r="AP21" s="49"/>
      <c r="AQ21" s="48">
        <v>20.0</v>
      </c>
      <c r="AR21" s="48"/>
      <c r="AS21" s="48">
        <v>20.0</v>
      </c>
      <c r="AT21" s="48"/>
      <c r="AU21" s="48">
        <v>20.0</v>
      </c>
      <c r="AV21" s="48"/>
      <c r="AW21" s="49">
        <f t="shared" ref="AW21:AX21" si="24">AQ21+AS21+AU21</f>
        <v>60</v>
      </c>
      <c r="AX21" s="49">
        <f t="shared" si="24"/>
        <v>0</v>
      </c>
      <c r="AY21" s="49"/>
      <c r="AZ21" s="49"/>
      <c r="BA21" s="135">
        <f t="shared" si="25"/>
        <v>298</v>
      </c>
      <c r="BB21" s="49">
        <f t="shared" si="26"/>
        <v>59</v>
      </c>
      <c r="BC21" s="49">
        <f t="shared" si="27"/>
        <v>120</v>
      </c>
      <c r="BD21" s="49">
        <f t="shared" si="28"/>
        <v>0</v>
      </c>
      <c r="BE21" s="49">
        <f t="shared" si="29"/>
        <v>0</v>
      </c>
      <c r="BF21" s="53">
        <f t="shared" ref="BF21:BI21" si="30">IF(AND(BB21&gt;0,$BA21&gt;0),BB21/$BA21,0)</f>
        <v>0.1979865772</v>
      </c>
      <c r="BG21" s="53">
        <f t="shared" si="30"/>
        <v>0.4026845638</v>
      </c>
      <c r="BH21" s="53">
        <f t="shared" si="30"/>
        <v>0</v>
      </c>
      <c r="BI21" s="53">
        <f t="shared" si="30"/>
        <v>0</v>
      </c>
      <c r="BJ21" s="270">
        <v>130.0</v>
      </c>
      <c r="BK21" s="271">
        <f t="shared" ref="BK21:BM21" si="31">BE21+BJ21</f>
        <v>130</v>
      </c>
      <c r="BL21" s="271">
        <f t="shared" si="31"/>
        <v>130.1979866</v>
      </c>
      <c r="BM21" s="271">
        <f t="shared" si="31"/>
        <v>130.6006711</v>
      </c>
      <c r="BN21" s="53">
        <f t="shared" ref="BN21:BQ21" si="32">BJ21/840</f>
        <v>0.1547619048</v>
      </c>
      <c r="BO21" s="53">
        <f t="shared" si="32"/>
        <v>0.1547619048</v>
      </c>
      <c r="BP21" s="53">
        <f t="shared" si="32"/>
        <v>0.1549976031</v>
      </c>
      <c r="BQ21" s="53">
        <f t="shared" si="32"/>
        <v>0.1554769895</v>
      </c>
    </row>
    <row r="22" ht="68.25" customHeight="1">
      <c r="A22" s="11"/>
      <c r="B22" s="11"/>
      <c r="C22" s="203" t="s">
        <v>410</v>
      </c>
      <c r="D22" s="38">
        <v>1.0</v>
      </c>
      <c r="E22" s="38">
        <v>1.0</v>
      </c>
      <c r="F22" s="11"/>
      <c r="G22" s="11"/>
      <c r="H22" s="11"/>
      <c r="I22" s="258" t="s">
        <v>411</v>
      </c>
      <c r="J22" s="41" t="s">
        <v>401</v>
      </c>
      <c r="K22" s="119" t="s">
        <v>364</v>
      </c>
      <c r="L22" s="42" t="s">
        <v>365</v>
      </c>
      <c r="M22" s="259">
        <v>0.0</v>
      </c>
      <c r="N22" s="259">
        <v>0.0</v>
      </c>
      <c r="O22" s="259">
        <v>0.05</v>
      </c>
      <c r="P22" s="259">
        <v>0.05</v>
      </c>
      <c r="Q22" s="259">
        <v>0.05</v>
      </c>
      <c r="R22" s="259">
        <v>0.05</v>
      </c>
      <c r="S22" s="260">
        <f t="shared" ref="S22:T22" si="33">M22+O22+Q22</f>
        <v>0.1</v>
      </c>
      <c r="T22" s="260">
        <f t="shared" si="33"/>
        <v>0.1</v>
      </c>
      <c r="U22" s="261" t="s">
        <v>412</v>
      </c>
      <c r="V22" s="272"/>
      <c r="W22" s="259">
        <v>0.1</v>
      </c>
      <c r="X22" s="259">
        <v>0.1</v>
      </c>
      <c r="Y22" s="259">
        <v>0.1</v>
      </c>
      <c r="Z22" s="259">
        <v>0.1</v>
      </c>
      <c r="AA22" s="259">
        <v>0.1</v>
      </c>
      <c r="AB22" s="259">
        <v>0.1</v>
      </c>
      <c r="AC22" s="263">
        <f t="shared" ref="AC22:AD22" si="34">W22+Y22+AA22</f>
        <v>0.3</v>
      </c>
      <c r="AD22" s="260">
        <f t="shared" si="34"/>
        <v>0.3</v>
      </c>
      <c r="AE22" s="217" t="s">
        <v>413</v>
      </c>
      <c r="AF22" s="255"/>
      <c r="AG22" s="92">
        <v>0.1</v>
      </c>
      <c r="AH22" s="92"/>
      <c r="AI22" s="92">
        <v>0.1</v>
      </c>
      <c r="AJ22" s="92"/>
      <c r="AK22" s="92">
        <v>0.1</v>
      </c>
      <c r="AL22" s="92"/>
      <c r="AM22" s="265">
        <f t="shared" ref="AM22:AN22" si="35">AG22+AI22+AK22</f>
        <v>0.3</v>
      </c>
      <c r="AN22" s="265">
        <f t="shared" si="35"/>
        <v>0</v>
      </c>
      <c r="AO22" s="265"/>
      <c r="AP22" s="265"/>
      <c r="AQ22" s="92">
        <v>0.1</v>
      </c>
      <c r="AR22" s="92"/>
      <c r="AS22" s="92">
        <v>0.1</v>
      </c>
      <c r="AT22" s="92"/>
      <c r="AU22" s="92">
        <v>0.1</v>
      </c>
      <c r="AV22" s="92"/>
      <c r="AW22" s="265">
        <f t="shared" ref="AW22:AX22" si="36">AQ22+AS22+AU22</f>
        <v>0.3</v>
      </c>
      <c r="AX22" s="265">
        <f t="shared" si="36"/>
        <v>0</v>
      </c>
      <c r="AY22" s="265"/>
      <c r="AZ22" s="265"/>
      <c r="BA22" s="52">
        <f t="shared" si="25"/>
        <v>1</v>
      </c>
      <c r="BB22" s="265">
        <f t="shared" si="26"/>
        <v>0.1</v>
      </c>
      <c r="BC22" s="265">
        <f t="shared" si="27"/>
        <v>0.4</v>
      </c>
      <c r="BD22" s="265">
        <f t="shared" si="28"/>
        <v>0</v>
      </c>
      <c r="BE22" s="265">
        <f t="shared" si="29"/>
        <v>0</v>
      </c>
      <c r="BF22" s="53">
        <f t="shared" ref="BF22:BI22" si="37">IF(AND(BB22&gt;0,$BA22&gt;0),BB22/$BA22,0)</f>
        <v>0.1</v>
      </c>
      <c r="BG22" s="53">
        <f t="shared" si="37"/>
        <v>0.4</v>
      </c>
      <c r="BH22" s="53">
        <f t="shared" si="37"/>
        <v>0</v>
      </c>
      <c r="BI22" s="53">
        <f t="shared" si="37"/>
        <v>0</v>
      </c>
      <c r="BJ22" s="155">
        <v>1.0</v>
      </c>
      <c r="BK22" s="53">
        <f>BE22</f>
        <v>0</v>
      </c>
      <c r="BL22" s="53">
        <f>BE22</f>
        <v>0</v>
      </c>
      <c r="BM22" s="53">
        <f>BE22</f>
        <v>0</v>
      </c>
      <c r="BN22" s="53">
        <f t="shared" ref="BN22:BQ22" si="38">(IF(AND(BJ22&gt;0,$D22&gt;0),BJ22/$D22,0))</f>
        <v>1</v>
      </c>
      <c r="BO22" s="138">
        <f t="shared" si="38"/>
        <v>0</v>
      </c>
      <c r="BP22" s="138">
        <f t="shared" si="38"/>
        <v>0</v>
      </c>
      <c r="BQ22" s="138">
        <f t="shared" si="38"/>
        <v>0</v>
      </c>
    </row>
    <row r="23" ht="217.5" customHeight="1">
      <c r="A23" s="202" t="s">
        <v>103</v>
      </c>
      <c r="B23" s="203" t="s">
        <v>414</v>
      </c>
      <c r="C23" s="203" t="s">
        <v>415</v>
      </c>
      <c r="D23" s="117">
        <v>52200.0</v>
      </c>
      <c r="E23" s="117">
        <v>6525.0</v>
      </c>
      <c r="F23" s="234" t="s">
        <v>416</v>
      </c>
      <c r="G23" s="36" t="s">
        <v>417</v>
      </c>
      <c r="H23" s="36" t="s">
        <v>418</v>
      </c>
      <c r="I23" s="54" t="s">
        <v>419</v>
      </c>
      <c r="J23" s="41" t="s">
        <v>420</v>
      </c>
      <c r="K23" s="119" t="s">
        <v>364</v>
      </c>
      <c r="L23" s="42" t="s">
        <v>365</v>
      </c>
      <c r="M23" s="267">
        <v>40.0</v>
      </c>
      <c r="N23" s="267">
        <v>48.0</v>
      </c>
      <c r="O23" s="267">
        <v>70.0</v>
      </c>
      <c r="P23" s="267">
        <v>171.0</v>
      </c>
      <c r="Q23" s="267">
        <v>200.0</v>
      </c>
      <c r="R23" s="267">
        <v>2317.0</v>
      </c>
      <c r="S23" s="223">
        <f t="shared" ref="S23:T23" si="39">M23+O23+Q23</f>
        <v>310</v>
      </c>
      <c r="T23" s="223">
        <f t="shared" si="39"/>
        <v>2536</v>
      </c>
      <c r="U23" s="211" t="s">
        <v>421</v>
      </c>
      <c r="V23" s="212" t="s">
        <v>422</v>
      </c>
      <c r="W23" s="267">
        <v>250.0</v>
      </c>
      <c r="X23" s="267">
        <v>778.0</v>
      </c>
      <c r="Y23" s="267">
        <v>300.0</v>
      </c>
      <c r="Z23" s="267">
        <v>622.0</v>
      </c>
      <c r="AA23" s="267">
        <v>400.0</v>
      </c>
      <c r="AB23" s="267">
        <v>524.0</v>
      </c>
      <c r="AC23" s="268">
        <f t="shared" ref="AC23:AD23" si="40">W23+Y23+AA23</f>
        <v>950</v>
      </c>
      <c r="AD23" s="223">
        <f t="shared" si="40"/>
        <v>1924</v>
      </c>
      <c r="AE23" s="273" t="s">
        <v>423</v>
      </c>
      <c r="AF23" s="164" t="s">
        <v>424</v>
      </c>
      <c r="AG23" s="51">
        <v>500.0</v>
      </c>
      <c r="AH23" s="51"/>
      <c r="AI23" s="51">
        <v>3000.0</v>
      </c>
      <c r="AJ23" s="51"/>
      <c r="AK23" s="51">
        <v>5000.0</v>
      </c>
      <c r="AL23" s="51"/>
      <c r="AM23" s="49">
        <f t="shared" ref="AM23:AN23" si="41">AG23+AI23+AK23</f>
        <v>8500</v>
      </c>
      <c r="AN23" s="49">
        <f t="shared" si="41"/>
        <v>0</v>
      </c>
      <c r="AO23" s="49"/>
      <c r="AP23" s="49"/>
      <c r="AQ23" s="51">
        <v>3000.0</v>
      </c>
      <c r="AR23" s="92"/>
      <c r="AS23" s="51">
        <v>250.0</v>
      </c>
      <c r="AT23" s="92"/>
      <c r="AU23" s="51">
        <v>40.0</v>
      </c>
      <c r="AV23" s="92"/>
      <c r="AW23" s="49">
        <f t="shared" ref="AW23:AX23" si="42">AQ23+AS23+AU23</f>
        <v>3290</v>
      </c>
      <c r="AX23" s="49">
        <f t="shared" si="42"/>
        <v>0</v>
      </c>
      <c r="AY23" s="49"/>
      <c r="AZ23" s="49"/>
      <c r="BA23" s="135">
        <f t="shared" si="25"/>
        <v>13050</v>
      </c>
      <c r="BB23" s="49">
        <f t="shared" si="26"/>
        <v>2536</v>
      </c>
      <c r="BC23" s="49">
        <f t="shared" si="27"/>
        <v>4460</v>
      </c>
      <c r="BD23" s="49">
        <f t="shared" si="28"/>
        <v>0</v>
      </c>
      <c r="BE23" s="49">
        <f t="shared" si="29"/>
        <v>0</v>
      </c>
      <c r="BF23" s="53">
        <f t="shared" ref="BF23:BI23" si="43">IF(AND(BB23&gt;0,$BA23&gt;0),BB23/$BA23,0)</f>
        <v>0.1943295019</v>
      </c>
      <c r="BG23" s="53">
        <f t="shared" si="43"/>
        <v>0.3417624521</v>
      </c>
      <c r="BH23" s="53">
        <f t="shared" si="43"/>
        <v>0</v>
      </c>
      <c r="BI23" s="53">
        <f t="shared" si="43"/>
        <v>0</v>
      </c>
      <c r="BJ23" s="270">
        <v>6985.0</v>
      </c>
      <c r="BK23" s="271">
        <f t="shared" ref="BK23:BM23" si="44">BE23+BJ23</f>
        <v>6985</v>
      </c>
      <c r="BL23" s="271">
        <f t="shared" si="44"/>
        <v>6985.19433</v>
      </c>
      <c r="BM23" s="271">
        <f t="shared" si="44"/>
        <v>6985.536092</v>
      </c>
      <c r="BN23" s="53">
        <f t="shared" ref="BN23:BQ23" si="45">BJ23/52200</f>
        <v>0.1338122605</v>
      </c>
      <c r="BO23" s="53">
        <f t="shared" si="45"/>
        <v>0.1338122605</v>
      </c>
      <c r="BP23" s="53">
        <f t="shared" si="45"/>
        <v>0.1338159833</v>
      </c>
      <c r="BQ23" s="53">
        <f t="shared" si="45"/>
        <v>0.1338225305</v>
      </c>
    </row>
    <row r="24" ht="204.75" customHeight="1">
      <c r="A24" s="11"/>
      <c r="B24" s="37" t="s">
        <v>425</v>
      </c>
      <c r="C24" s="203" t="s">
        <v>426</v>
      </c>
      <c r="D24" s="117">
        <v>7.0</v>
      </c>
      <c r="E24" s="117">
        <v>1.0</v>
      </c>
      <c r="F24" s="11"/>
      <c r="G24" s="36" t="s">
        <v>427</v>
      </c>
      <c r="H24" s="152" t="s">
        <v>428</v>
      </c>
      <c r="I24" s="152" t="s">
        <v>429</v>
      </c>
      <c r="J24" s="41" t="s">
        <v>420</v>
      </c>
      <c r="K24" s="119" t="s">
        <v>364</v>
      </c>
      <c r="L24" s="42" t="s">
        <v>430</v>
      </c>
      <c r="M24" s="244">
        <v>0.0</v>
      </c>
      <c r="N24" s="244">
        <v>0.0</v>
      </c>
      <c r="O24" s="244">
        <v>0.0</v>
      </c>
      <c r="P24" s="244">
        <v>0.0</v>
      </c>
      <c r="Q24" s="244">
        <v>0.0</v>
      </c>
      <c r="R24" s="244">
        <v>0.0</v>
      </c>
      <c r="S24" s="223">
        <f t="shared" ref="S24:T24" si="46">M24+O24+Q24</f>
        <v>0</v>
      </c>
      <c r="T24" s="223">
        <f t="shared" si="46"/>
        <v>0</v>
      </c>
      <c r="U24" s="211" t="s">
        <v>431</v>
      </c>
      <c r="V24" s="212" t="s">
        <v>432</v>
      </c>
      <c r="W24" s="244">
        <v>0.0</v>
      </c>
      <c r="X24" s="244">
        <v>0.0</v>
      </c>
      <c r="Y24" s="244">
        <v>0.0</v>
      </c>
      <c r="Z24" s="244">
        <v>0.0</v>
      </c>
      <c r="AA24" s="244">
        <v>0.0</v>
      </c>
      <c r="AB24" s="244">
        <v>0.0</v>
      </c>
      <c r="AC24" s="268">
        <f t="shared" ref="AC24:AD24" si="47">W24+Y24+AA24</f>
        <v>0</v>
      </c>
      <c r="AD24" s="223">
        <f t="shared" si="47"/>
        <v>0</v>
      </c>
      <c r="AE24" s="217" t="s">
        <v>433</v>
      </c>
      <c r="AF24" s="164" t="s">
        <v>434</v>
      </c>
      <c r="AG24" s="51">
        <v>0.0</v>
      </c>
      <c r="AH24" s="51"/>
      <c r="AI24" s="51">
        <v>0.0</v>
      </c>
      <c r="AJ24" s="51"/>
      <c r="AK24" s="51">
        <v>0.0</v>
      </c>
      <c r="AL24" s="51"/>
      <c r="AM24" s="49">
        <f t="shared" ref="AM24:AN24" si="48">AG24+AI24+AK24</f>
        <v>0</v>
      </c>
      <c r="AN24" s="49">
        <f t="shared" si="48"/>
        <v>0</v>
      </c>
      <c r="AO24" s="49"/>
      <c r="AP24" s="49"/>
      <c r="AQ24" s="51">
        <v>0.0</v>
      </c>
      <c r="AR24" s="92"/>
      <c r="AS24" s="51">
        <v>1.0</v>
      </c>
      <c r="AT24" s="92"/>
      <c r="AU24" s="51">
        <v>0.0</v>
      </c>
      <c r="AV24" s="92"/>
      <c r="AW24" s="49">
        <f t="shared" ref="AW24:AW27" si="54">AQ24+AS24+AU24</f>
        <v>1</v>
      </c>
      <c r="AX24" s="49">
        <v>0.0</v>
      </c>
      <c r="AY24" s="49"/>
      <c r="AZ24" s="49"/>
      <c r="BA24" s="135">
        <f t="shared" si="25"/>
        <v>1</v>
      </c>
      <c r="BB24" s="49">
        <f t="shared" si="26"/>
        <v>0</v>
      </c>
      <c r="BC24" s="49">
        <f t="shared" si="27"/>
        <v>0</v>
      </c>
      <c r="BD24" s="49">
        <f t="shared" si="28"/>
        <v>0</v>
      </c>
      <c r="BE24" s="49">
        <v>1.0</v>
      </c>
      <c r="BF24" s="53">
        <f t="shared" ref="BF24:BI24" si="49">IF(AND(BB24&gt;0,$BA24&gt;0),BB24/$BA24,0)</f>
        <v>0</v>
      </c>
      <c r="BG24" s="53">
        <f t="shared" si="49"/>
        <v>0</v>
      </c>
      <c r="BH24" s="53">
        <f t="shared" si="49"/>
        <v>0</v>
      </c>
      <c r="BI24" s="53">
        <f t="shared" si="49"/>
        <v>1</v>
      </c>
      <c r="BJ24" s="274" t="s">
        <v>435</v>
      </c>
      <c r="BK24" s="275">
        <f t="shared" ref="BK24:BK25" si="56">BE24</f>
        <v>1</v>
      </c>
      <c r="BL24" s="271">
        <f>BE24+BK24</f>
        <v>2</v>
      </c>
      <c r="BM24" s="271">
        <f>BG24+BL24</f>
        <v>2</v>
      </c>
      <c r="BN24" s="274" t="s">
        <v>435</v>
      </c>
      <c r="BO24" s="53">
        <f t="shared" ref="BO24:BQ24" si="50">BK24/7</f>
        <v>0.1428571429</v>
      </c>
      <c r="BP24" s="53">
        <f t="shared" si="50"/>
        <v>0.2857142857</v>
      </c>
      <c r="BQ24" s="53">
        <f t="shared" si="50"/>
        <v>0.2857142857</v>
      </c>
    </row>
    <row r="25" ht="120.0" customHeight="1">
      <c r="A25" s="37" t="s">
        <v>436</v>
      </c>
      <c r="B25" s="276" t="s">
        <v>437</v>
      </c>
      <c r="C25" s="276" t="s">
        <v>437</v>
      </c>
      <c r="D25" s="38">
        <v>1.0</v>
      </c>
      <c r="E25" s="38">
        <v>1.0</v>
      </c>
      <c r="F25" s="131" t="s">
        <v>438</v>
      </c>
      <c r="G25" s="36" t="s">
        <v>439</v>
      </c>
      <c r="H25" s="54" t="s">
        <v>440</v>
      </c>
      <c r="I25" s="119" t="s">
        <v>441</v>
      </c>
      <c r="J25" s="41" t="s">
        <v>442</v>
      </c>
      <c r="K25" s="119" t="s">
        <v>364</v>
      </c>
      <c r="L25" s="42" t="s">
        <v>365</v>
      </c>
      <c r="M25" s="259">
        <v>0.0</v>
      </c>
      <c r="N25" s="259">
        <v>0.0</v>
      </c>
      <c r="O25" s="259">
        <v>0.0</v>
      </c>
      <c r="P25" s="259">
        <v>0.0</v>
      </c>
      <c r="Q25" s="259">
        <v>0.0</v>
      </c>
      <c r="R25" s="259">
        <v>0.0</v>
      </c>
      <c r="S25" s="223">
        <f t="shared" ref="S25:T25" si="51">M25+O25+Q25</f>
        <v>0</v>
      </c>
      <c r="T25" s="223">
        <f t="shared" si="51"/>
        <v>0</v>
      </c>
      <c r="U25" s="211" t="s">
        <v>443</v>
      </c>
      <c r="V25" s="277"/>
      <c r="W25" s="259">
        <v>0.0</v>
      </c>
      <c r="X25" s="259">
        <v>0.0</v>
      </c>
      <c r="Y25" s="259">
        <v>0.0</v>
      </c>
      <c r="Z25" s="259">
        <v>0.0</v>
      </c>
      <c r="AA25" s="259">
        <v>1.0</v>
      </c>
      <c r="AB25" s="259">
        <v>1.0</v>
      </c>
      <c r="AC25" s="216">
        <f t="shared" ref="AC25:AD25" si="52">W25+Y25+AA25</f>
        <v>1</v>
      </c>
      <c r="AD25" s="225">
        <f t="shared" si="52"/>
        <v>1</v>
      </c>
      <c r="AE25" s="217" t="s">
        <v>444</v>
      </c>
      <c r="AF25" s="164" t="s">
        <v>445</v>
      </c>
      <c r="AG25" s="92">
        <v>0.0</v>
      </c>
      <c r="AH25" s="51"/>
      <c r="AI25" s="51">
        <v>0.0</v>
      </c>
      <c r="AJ25" s="51"/>
      <c r="AK25" s="51">
        <v>0.0</v>
      </c>
      <c r="AL25" s="51"/>
      <c r="AM25" s="49">
        <f t="shared" ref="AM25:AN25" si="53">AG25+AI25+AK25</f>
        <v>0</v>
      </c>
      <c r="AN25" s="49">
        <f t="shared" si="53"/>
        <v>0</v>
      </c>
      <c r="AO25" s="49"/>
      <c r="AP25" s="49"/>
      <c r="AQ25" s="92">
        <v>0.0</v>
      </c>
      <c r="AR25" s="92"/>
      <c r="AS25" s="92">
        <v>0.0</v>
      </c>
      <c r="AT25" s="92"/>
      <c r="AU25" s="92">
        <v>1.0</v>
      </c>
      <c r="AV25" s="92"/>
      <c r="AW25" s="44">
        <f t="shared" si="54"/>
        <v>1</v>
      </c>
      <c r="AX25" s="49">
        <f t="shared" ref="AX25:AX27" si="60">AR25+AT25+AV25</f>
        <v>0</v>
      </c>
      <c r="AY25" s="49"/>
      <c r="AZ25" s="49"/>
      <c r="BA25" s="52">
        <f>(S25+AC25+AM25+AW25)/2</f>
        <v>1</v>
      </c>
      <c r="BB25" s="265">
        <f t="shared" si="26"/>
        <v>0</v>
      </c>
      <c r="BC25" s="265">
        <f t="shared" si="27"/>
        <v>1</v>
      </c>
      <c r="BD25" s="265">
        <f t="shared" si="28"/>
        <v>0</v>
      </c>
      <c r="BE25" s="265">
        <f t="shared" ref="BE25:BE29" si="61">AX25</f>
        <v>0</v>
      </c>
      <c r="BF25" s="53">
        <f t="shared" ref="BF25:BI25" si="55">IF(AND(BB25&gt;0,$BA25&gt;0),BB25/$BA25,0)</f>
        <v>0</v>
      </c>
      <c r="BG25" s="53">
        <f t="shared" si="55"/>
        <v>1</v>
      </c>
      <c r="BH25" s="53">
        <f t="shared" si="55"/>
        <v>0</v>
      </c>
      <c r="BI25" s="53">
        <f t="shared" si="55"/>
        <v>0</v>
      </c>
      <c r="BJ25" s="155">
        <v>1.0</v>
      </c>
      <c r="BK25" s="53">
        <f t="shared" si="56"/>
        <v>0</v>
      </c>
      <c r="BL25" s="53">
        <f>BE25</f>
        <v>0</v>
      </c>
      <c r="BM25" s="53">
        <f>BE25</f>
        <v>0</v>
      </c>
      <c r="BN25" s="53">
        <f t="shared" ref="BN25:BQ25" si="57">(IF(AND(BJ25&gt;0,$D25&gt;0),BJ25/$D25,0))</f>
        <v>1</v>
      </c>
      <c r="BO25" s="138">
        <f t="shared" si="57"/>
        <v>0</v>
      </c>
      <c r="BP25" s="138">
        <f t="shared" si="57"/>
        <v>0</v>
      </c>
      <c r="BQ25" s="138">
        <f t="shared" si="57"/>
        <v>0</v>
      </c>
    </row>
    <row r="26" ht="132.75" customHeight="1">
      <c r="A26" s="202" t="s">
        <v>446</v>
      </c>
      <c r="B26" s="202" t="s">
        <v>447</v>
      </c>
      <c r="C26" s="71" t="s">
        <v>448</v>
      </c>
      <c r="D26" s="117">
        <v>38.0</v>
      </c>
      <c r="E26" s="117">
        <v>12.0</v>
      </c>
      <c r="F26" s="131" t="s">
        <v>449</v>
      </c>
      <c r="G26" s="36" t="s">
        <v>450</v>
      </c>
      <c r="H26" s="54" t="s">
        <v>451</v>
      </c>
      <c r="I26" s="119" t="s">
        <v>452</v>
      </c>
      <c r="J26" s="41" t="s">
        <v>453</v>
      </c>
      <c r="K26" s="119" t="s">
        <v>454</v>
      </c>
      <c r="L26" s="42" t="s">
        <v>455</v>
      </c>
      <c r="M26" s="244">
        <v>0.0</v>
      </c>
      <c r="N26" s="244">
        <v>0.0</v>
      </c>
      <c r="O26" s="244">
        <v>0.0</v>
      </c>
      <c r="P26" s="244">
        <v>0.0</v>
      </c>
      <c r="Q26" s="278">
        <v>0.02</v>
      </c>
      <c r="R26" s="259">
        <v>0.02</v>
      </c>
      <c r="S26" s="225">
        <v>0.02</v>
      </c>
      <c r="T26" s="225">
        <f>N26+P26+R26</f>
        <v>0.02</v>
      </c>
      <c r="U26" s="211" t="s">
        <v>456</v>
      </c>
      <c r="V26" s="212" t="s">
        <v>457</v>
      </c>
      <c r="W26" s="244">
        <v>2.0</v>
      </c>
      <c r="X26" s="244">
        <v>2.0</v>
      </c>
      <c r="Y26" s="244">
        <v>2.0</v>
      </c>
      <c r="Z26" s="244">
        <v>2.0</v>
      </c>
      <c r="AA26" s="244">
        <v>2.0</v>
      </c>
      <c r="AB26" s="244">
        <v>2.0</v>
      </c>
      <c r="AC26" s="268">
        <f t="shared" ref="AC26:AD26" si="58">W26+Y26+AA26</f>
        <v>6</v>
      </c>
      <c r="AD26" s="223">
        <f t="shared" si="58"/>
        <v>6</v>
      </c>
      <c r="AE26" s="217" t="s">
        <v>458</v>
      </c>
      <c r="AF26" s="164" t="s">
        <v>459</v>
      </c>
      <c r="AG26" s="51">
        <v>1.0</v>
      </c>
      <c r="AH26" s="51"/>
      <c r="AI26" s="51">
        <v>1.0</v>
      </c>
      <c r="AJ26" s="51"/>
      <c r="AK26" s="51">
        <v>1.0</v>
      </c>
      <c r="AL26" s="51"/>
      <c r="AM26" s="49">
        <f t="shared" ref="AM26:AN26" si="59">AG26+AI26+AK26</f>
        <v>3</v>
      </c>
      <c r="AN26" s="49">
        <f t="shared" si="59"/>
        <v>0</v>
      </c>
      <c r="AO26" s="49"/>
      <c r="AP26" s="49"/>
      <c r="AQ26" s="51">
        <v>1.0</v>
      </c>
      <c r="AR26" s="92"/>
      <c r="AS26" s="48">
        <v>0.0</v>
      </c>
      <c r="AT26" s="92"/>
      <c r="AU26" s="48">
        <v>0.0</v>
      </c>
      <c r="AV26" s="92"/>
      <c r="AW26" s="49">
        <f t="shared" si="54"/>
        <v>1</v>
      </c>
      <c r="AX26" s="49">
        <f t="shared" si="60"/>
        <v>0</v>
      </c>
      <c r="AY26" s="49"/>
      <c r="AZ26" s="49"/>
      <c r="BA26" s="135">
        <f t="shared" ref="BA26:BA27" si="68">S26+AC26+AM26+AW26</f>
        <v>10.02</v>
      </c>
      <c r="BB26" s="49">
        <f t="shared" si="26"/>
        <v>0.02</v>
      </c>
      <c r="BC26" s="49">
        <f t="shared" si="27"/>
        <v>6.02</v>
      </c>
      <c r="BD26" s="49">
        <f t="shared" si="28"/>
        <v>0</v>
      </c>
      <c r="BE26" s="49">
        <f t="shared" si="61"/>
        <v>0</v>
      </c>
      <c r="BF26" s="53">
        <f t="shared" ref="BF26:BI26" si="62">IF(AND(BB26&gt;0,$BA26&gt;0),BB26/$BA26,0)</f>
        <v>0.001996007984</v>
      </c>
      <c r="BG26" s="53">
        <f t="shared" si="62"/>
        <v>0.6007984032</v>
      </c>
      <c r="BH26" s="53">
        <f t="shared" si="62"/>
        <v>0</v>
      </c>
      <c r="BI26" s="53">
        <f t="shared" si="62"/>
        <v>0</v>
      </c>
      <c r="BJ26" s="270">
        <v>2.0</v>
      </c>
      <c r="BK26" s="271">
        <f t="shared" ref="BK26:BK27" si="70">BE26+BJ26</f>
        <v>2</v>
      </c>
      <c r="BL26" s="271">
        <f t="shared" ref="BL26:BL27" si="71">BE26+BK26</f>
        <v>2</v>
      </c>
      <c r="BM26" s="271">
        <f t="shared" ref="BM26:BM27" si="72">BE26+BL26</f>
        <v>2</v>
      </c>
      <c r="BN26" s="53">
        <f t="shared" ref="BN26:BQ26" si="63">BJ26/38</f>
        <v>0.05263157895</v>
      </c>
      <c r="BO26" s="53">
        <f t="shared" si="63"/>
        <v>0.05263157895</v>
      </c>
      <c r="BP26" s="53">
        <f t="shared" si="63"/>
        <v>0.05263157895</v>
      </c>
      <c r="BQ26" s="53">
        <f t="shared" si="63"/>
        <v>0.05263157895</v>
      </c>
    </row>
    <row r="27" ht="147.75" customHeight="1">
      <c r="A27" s="8"/>
      <c r="B27" s="8"/>
      <c r="C27" s="279" t="s">
        <v>460</v>
      </c>
      <c r="D27" s="38">
        <v>1.0</v>
      </c>
      <c r="E27" s="38">
        <v>0.3</v>
      </c>
      <c r="F27" s="131" t="s">
        <v>461</v>
      </c>
      <c r="G27" s="280" t="s">
        <v>462</v>
      </c>
      <c r="H27" s="54" t="s">
        <v>463</v>
      </c>
      <c r="I27" s="205" t="s">
        <v>464</v>
      </c>
      <c r="J27" s="41" t="s">
        <v>453</v>
      </c>
      <c r="K27" s="119" t="s">
        <v>454</v>
      </c>
      <c r="L27" s="42" t="s">
        <v>455</v>
      </c>
      <c r="M27" s="208">
        <f t="shared" ref="M27:Q27" si="64">30%/12</f>
        <v>0.025</v>
      </c>
      <c r="N27" s="208">
        <f t="shared" si="64"/>
        <v>0.025</v>
      </c>
      <c r="O27" s="208">
        <f t="shared" si="64"/>
        <v>0.025</v>
      </c>
      <c r="P27" s="208">
        <f t="shared" si="64"/>
        <v>0.025</v>
      </c>
      <c r="Q27" s="208">
        <f t="shared" si="64"/>
        <v>0.025</v>
      </c>
      <c r="R27" s="208">
        <v>0.025</v>
      </c>
      <c r="S27" s="281">
        <f t="shared" ref="S27:T27" si="65">M27+O27+Q27</f>
        <v>0.075</v>
      </c>
      <c r="T27" s="281">
        <f t="shared" si="65"/>
        <v>0.075</v>
      </c>
      <c r="U27" s="211" t="s">
        <v>465</v>
      </c>
      <c r="V27" s="212" t="s">
        <v>466</v>
      </c>
      <c r="W27" s="208">
        <f>30%/12</f>
        <v>0.025</v>
      </c>
      <c r="X27" s="208">
        <v>0.025</v>
      </c>
      <c r="Y27" s="208">
        <f>30%/12</f>
        <v>0.025</v>
      </c>
      <c r="Z27" s="208">
        <v>0.025</v>
      </c>
      <c r="AA27" s="208">
        <f>30%/12</f>
        <v>0.025</v>
      </c>
      <c r="AB27" s="208">
        <v>0.025</v>
      </c>
      <c r="AC27" s="282">
        <f t="shared" ref="AC27:AD27" si="66">W27+Y27+AA27</f>
        <v>0.075</v>
      </c>
      <c r="AD27" s="210">
        <f t="shared" si="66"/>
        <v>0.075</v>
      </c>
      <c r="AE27" s="217" t="s">
        <v>467</v>
      </c>
      <c r="AF27" s="164" t="s">
        <v>468</v>
      </c>
      <c r="AG27" s="50">
        <f>30%/12</f>
        <v>0.025</v>
      </c>
      <c r="AH27" s="51"/>
      <c r="AI27" s="50">
        <f>30%/12</f>
        <v>0.025</v>
      </c>
      <c r="AJ27" s="51"/>
      <c r="AK27" s="50">
        <f>30%/12</f>
        <v>0.025</v>
      </c>
      <c r="AL27" s="51"/>
      <c r="AM27" s="49">
        <f t="shared" ref="AM27:AN27" si="67">AG27+AI27+AK27</f>
        <v>0.075</v>
      </c>
      <c r="AN27" s="49">
        <f t="shared" si="67"/>
        <v>0</v>
      </c>
      <c r="AO27" s="49"/>
      <c r="AP27" s="49"/>
      <c r="AQ27" s="50">
        <f>30%/12</f>
        <v>0.025</v>
      </c>
      <c r="AR27" s="92"/>
      <c r="AS27" s="50">
        <f>30%/12</f>
        <v>0.025</v>
      </c>
      <c r="AT27" s="92"/>
      <c r="AU27" s="50">
        <f>30%/12</f>
        <v>0.025</v>
      </c>
      <c r="AV27" s="92"/>
      <c r="AW27" s="44">
        <f t="shared" si="54"/>
        <v>0.075</v>
      </c>
      <c r="AX27" s="44">
        <f t="shared" si="60"/>
        <v>0</v>
      </c>
      <c r="AY27" s="44"/>
      <c r="AZ27" s="44"/>
      <c r="BA27" s="283">
        <f t="shared" si="68"/>
        <v>0.3</v>
      </c>
      <c r="BB27" s="44">
        <f t="shared" si="26"/>
        <v>0.075</v>
      </c>
      <c r="BC27" s="44">
        <f t="shared" si="27"/>
        <v>0.15</v>
      </c>
      <c r="BD27" s="44">
        <f t="shared" si="28"/>
        <v>0</v>
      </c>
      <c r="BE27" s="44">
        <f t="shared" si="61"/>
        <v>0</v>
      </c>
      <c r="BF27" s="53">
        <f t="shared" ref="BF27:BI27" si="69">IF(AND(BB27&gt;0,$BA27&gt;0),BB27/$BA27,0)</f>
        <v>0.25</v>
      </c>
      <c r="BG27" s="53">
        <f t="shared" si="69"/>
        <v>0.5</v>
      </c>
      <c r="BH27" s="53">
        <f t="shared" si="69"/>
        <v>0</v>
      </c>
      <c r="BI27" s="53">
        <f t="shared" si="69"/>
        <v>0</v>
      </c>
      <c r="BJ27" s="284">
        <v>0.075</v>
      </c>
      <c r="BK27" s="138">
        <f t="shared" si="70"/>
        <v>0.075</v>
      </c>
      <c r="BL27" s="138">
        <f t="shared" si="71"/>
        <v>0.075</v>
      </c>
      <c r="BM27" s="138">
        <f t="shared" si="72"/>
        <v>0.075</v>
      </c>
      <c r="BN27" s="138">
        <f t="shared" ref="BN27:BQ27" si="73">BJ27/100%</f>
        <v>0.075</v>
      </c>
      <c r="BO27" s="138">
        <f t="shared" si="73"/>
        <v>0.075</v>
      </c>
      <c r="BP27" s="138">
        <f t="shared" si="73"/>
        <v>0.075</v>
      </c>
      <c r="BQ27" s="138">
        <f t="shared" si="73"/>
        <v>0.075</v>
      </c>
    </row>
    <row r="28" ht="190.5" customHeight="1">
      <c r="A28" s="11"/>
      <c r="B28" s="11"/>
      <c r="C28" s="285" t="s">
        <v>469</v>
      </c>
      <c r="D28" s="286">
        <v>1.0</v>
      </c>
      <c r="E28" s="286">
        <v>1.0</v>
      </c>
      <c r="F28" s="131" t="s">
        <v>449</v>
      </c>
      <c r="G28" s="152" t="s">
        <v>470</v>
      </c>
      <c r="H28" s="152" t="s">
        <v>471</v>
      </c>
      <c r="I28" s="152" t="s">
        <v>472</v>
      </c>
      <c r="J28" s="206" t="s">
        <v>453</v>
      </c>
      <c r="K28" s="205" t="s">
        <v>473</v>
      </c>
      <c r="L28" s="287" t="s">
        <v>474</v>
      </c>
      <c r="M28" s="259">
        <v>1.0</v>
      </c>
      <c r="N28" s="259">
        <v>1.0</v>
      </c>
      <c r="O28" s="259">
        <v>1.0</v>
      </c>
      <c r="P28" s="259">
        <v>1.0</v>
      </c>
      <c r="Q28" s="259">
        <v>1.0</v>
      </c>
      <c r="R28" s="259">
        <v>1.0</v>
      </c>
      <c r="S28" s="225">
        <f>((M28+O28)+Q28)/3</f>
        <v>1</v>
      </c>
      <c r="T28" s="225">
        <v>1.0</v>
      </c>
      <c r="U28" s="211" t="s">
        <v>475</v>
      </c>
      <c r="V28" s="212" t="s">
        <v>476</v>
      </c>
      <c r="W28" s="259">
        <v>1.0</v>
      </c>
      <c r="X28" s="259">
        <v>1.0</v>
      </c>
      <c r="Y28" s="259">
        <v>1.0</v>
      </c>
      <c r="Z28" s="259">
        <v>1.0</v>
      </c>
      <c r="AA28" s="259">
        <v>1.0</v>
      </c>
      <c r="AB28" s="259">
        <v>1.0</v>
      </c>
      <c r="AC28" s="216">
        <f t="shared" ref="AC28:AD28" si="74">((W28+Y28)+AA28)/3</f>
        <v>1</v>
      </c>
      <c r="AD28" s="216">
        <f t="shared" si="74"/>
        <v>1</v>
      </c>
      <c r="AE28" s="217" t="s">
        <v>477</v>
      </c>
      <c r="AF28" s="164" t="s">
        <v>478</v>
      </c>
      <c r="AG28" s="92">
        <v>1.0</v>
      </c>
      <c r="AH28" s="92"/>
      <c r="AI28" s="92">
        <v>1.0</v>
      </c>
      <c r="AJ28" s="92"/>
      <c r="AK28" s="92">
        <v>1.0</v>
      </c>
      <c r="AL28" s="92"/>
      <c r="AM28" s="44">
        <f>((AG28+AI28)+AK28)/3</f>
        <v>1</v>
      </c>
      <c r="AN28" s="49">
        <f>AH28+AJ28+AL28</f>
        <v>0</v>
      </c>
      <c r="AO28" s="49"/>
      <c r="AP28" s="49"/>
      <c r="AQ28" s="92">
        <v>1.0</v>
      </c>
      <c r="AR28" s="92"/>
      <c r="AS28" s="92">
        <v>1.0</v>
      </c>
      <c r="AT28" s="92"/>
      <c r="AU28" s="92">
        <v>1.0</v>
      </c>
      <c r="AV28" s="92"/>
      <c r="AW28" s="44">
        <f>((AQ28+AS28)+AU28)/3</f>
        <v>1</v>
      </c>
      <c r="AX28" s="288">
        <f>(AR28+AT28+AV28)/2</f>
        <v>0</v>
      </c>
      <c r="AY28" s="288"/>
      <c r="AZ28" s="288"/>
      <c r="BA28" s="52">
        <f>(S28+AC28+AM28+AW28)/4</f>
        <v>1</v>
      </c>
      <c r="BB28" s="44">
        <f t="shared" si="26"/>
        <v>1</v>
      </c>
      <c r="BC28" s="44">
        <f>AD28</f>
        <v>1</v>
      </c>
      <c r="BD28" s="49">
        <f t="shared" si="28"/>
        <v>0</v>
      </c>
      <c r="BE28" s="49">
        <f t="shared" si="61"/>
        <v>0</v>
      </c>
      <c r="BF28" s="53">
        <f t="shared" ref="BF28:BI28" si="75">IF(AND(BB28&gt;0,$BA28&gt;0),BB28/$BA28,0)</f>
        <v>1</v>
      </c>
      <c r="BG28" s="53">
        <f t="shared" si="75"/>
        <v>1</v>
      </c>
      <c r="BH28" s="53">
        <f t="shared" si="75"/>
        <v>0</v>
      </c>
      <c r="BI28" s="53">
        <f t="shared" si="75"/>
        <v>0</v>
      </c>
      <c r="BJ28" s="155">
        <v>1.0</v>
      </c>
      <c r="BK28" s="53">
        <f>BE28</f>
        <v>0</v>
      </c>
      <c r="BL28" s="53">
        <f>BE28</f>
        <v>0</v>
      </c>
      <c r="BM28" s="53">
        <f>BE28</f>
        <v>0</v>
      </c>
      <c r="BN28" s="53">
        <f t="shared" ref="BN28:BQ28" si="76">(IF(AND(BB28&gt;0,$D28&gt;0),BB28/$D28,0))</f>
        <v>1</v>
      </c>
      <c r="BO28" s="53">
        <f t="shared" si="76"/>
        <v>1</v>
      </c>
      <c r="BP28" s="53">
        <f t="shared" si="76"/>
        <v>0</v>
      </c>
      <c r="BQ28" s="53">
        <f t="shared" si="76"/>
        <v>0</v>
      </c>
    </row>
    <row r="29" ht="165.0" customHeight="1">
      <c r="A29" s="128" t="s">
        <v>479</v>
      </c>
      <c r="B29" s="128" t="s">
        <v>480</v>
      </c>
      <c r="C29" s="128" t="s">
        <v>481</v>
      </c>
      <c r="D29" s="38">
        <v>0.85</v>
      </c>
      <c r="E29" s="38">
        <v>0.85</v>
      </c>
      <c r="F29" s="139">
        <v>0.85</v>
      </c>
      <c r="G29" s="36" t="s">
        <v>482</v>
      </c>
      <c r="H29" s="54" t="s">
        <v>483</v>
      </c>
      <c r="I29" s="119" t="s">
        <v>484</v>
      </c>
      <c r="J29" s="41" t="s">
        <v>485</v>
      </c>
      <c r="K29" s="289" t="s">
        <v>486</v>
      </c>
      <c r="L29" s="42" t="s">
        <v>487</v>
      </c>
      <c r="M29" s="208">
        <v>0.033</v>
      </c>
      <c r="N29" s="259">
        <v>0.033</v>
      </c>
      <c r="O29" s="208">
        <v>0.033</v>
      </c>
      <c r="P29" s="259">
        <v>0.033</v>
      </c>
      <c r="Q29" s="208">
        <v>0.033</v>
      </c>
      <c r="R29" s="259">
        <v>0.033</v>
      </c>
      <c r="S29" s="225">
        <f t="shared" ref="S29:T29" si="77">M29+O29+Q29</f>
        <v>0.099</v>
      </c>
      <c r="T29" s="225">
        <f t="shared" si="77"/>
        <v>0.099</v>
      </c>
      <c r="U29" s="211" t="s">
        <v>488</v>
      </c>
      <c r="V29" s="212" t="s">
        <v>489</v>
      </c>
      <c r="W29" s="208">
        <v>0.1</v>
      </c>
      <c r="X29" s="278">
        <v>0.1</v>
      </c>
      <c r="Y29" s="208">
        <v>0.1</v>
      </c>
      <c r="Z29" s="278">
        <v>0.1</v>
      </c>
      <c r="AA29" s="208">
        <v>0.1</v>
      </c>
      <c r="AB29" s="278">
        <v>0.1</v>
      </c>
      <c r="AC29" s="216">
        <f t="shared" ref="AC29:AD29" si="78">W29+Y29+AA29</f>
        <v>0.3</v>
      </c>
      <c r="AD29" s="225">
        <f t="shared" si="78"/>
        <v>0.3</v>
      </c>
      <c r="AE29" s="217" t="s">
        <v>490</v>
      </c>
      <c r="AF29" s="164" t="s">
        <v>491</v>
      </c>
      <c r="AG29" s="50">
        <v>0.0708</v>
      </c>
      <c r="AH29" s="51"/>
      <c r="AI29" s="50">
        <v>0.0708</v>
      </c>
      <c r="AJ29" s="51"/>
      <c r="AK29" s="50">
        <v>0.0708</v>
      </c>
      <c r="AL29" s="51"/>
      <c r="AM29" s="44">
        <f t="shared" ref="AM29:AN29" si="79">AG29+AI29+AK29</f>
        <v>0.2124</v>
      </c>
      <c r="AN29" s="49">
        <f t="shared" si="79"/>
        <v>0</v>
      </c>
      <c r="AO29" s="49"/>
      <c r="AP29" s="49"/>
      <c r="AQ29" s="50">
        <v>0.0708</v>
      </c>
      <c r="AR29" s="92"/>
      <c r="AS29" s="50">
        <v>0.0708</v>
      </c>
      <c r="AT29" s="92"/>
      <c r="AU29" s="50">
        <v>0.0708</v>
      </c>
      <c r="AV29" s="92"/>
      <c r="AW29" s="44">
        <f t="shared" ref="AW29:AX29" si="80">AQ29+AS29+AU29</f>
        <v>0.2124</v>
      </c>
      <c r="AX29" s="44">
        <f t="shared" si="80"/>
        <v>0</v>
      </c>
      <c r="AY29" s="44"/>
      <c r="AZ29" s="44"/>
      <c r="BA29" s="52">
        <f>S29+AC29+AM29+AW29</f>
        <v>0.8238</v>
      </c>
      <c r="BB29" s="44">
        <f t="shared" si="26"/>
        <v>0.099</v>
      </c>
      <c r="BC29" s="44">
        <f>AD29+BB29</f>
        <v>0.399</v>
      </c>
      <c r="BD29" s="44">
        <f t="shared" si="28"/>
        <v>0</v>
      </c>
      <c r="BE29" s="44">
        <f t="shared" si="61"/>
        <v>0</v>
      </c>
      <c r="BF29" s="53">
        <f t="shared" ref="BF29:BI29" si="81">IF(AND(BB29&gt;0,$BA29&gt;0),BB29/$BA29,0)</f>
        <v>0.1201747997</v>
      </c>
      <c r="BG29" s="53">
        <f t="shared" si="81"/>
        <v>0.4843408594</v>
      </c>
      <c r="BH29" s="53">
        <f t="shared" si="81"/>
        <v>0</v>
      </c>
      <c r="BI29" s="53">
        <f t="shared" si="81"/>
        <v>0</v>
      </c>
      <c r="BJ29" s="284">
        <v>0.46</v>
      </c>
      <c r="BK29" s="138">
        <f>BE29+BJ29</f>
        <v>0.46</v>
      </c>
      <c r="BL29" s="138">
        <f>BE29+BK29</f>
        <v>0.46</v>
      </c>
      <c r="BM29" s="138">
        <f>BE29+BL29</f>
        <v>0.46</v>
      </c>
      <c r="BN29" s="53">
        <f t="shared" ref="BN29:BQ29" si="82">BJ29/85%</f>
        <v>0.5411764706</v>
      </c>
      <c r="BO29" s="53">
        <f t="shared" si="82"/>
        <v>0.5411764706</v>
      </c>
      <c r="BP29" s="53">
        <f t="shared" si="82"/>
        <v>0.5411764706</v>
      </c>
      <c r="BQ29" s="53">
        <f t="shared" si="82"/>
        <v>0.5411764706</v>
      </c>
    </row>
    <row r="30" ht="24.75" customHeight="1">
      <c r="A30" s="10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7"/>
      <c r="BC30" s="106" t="s">
        <v>140</v>
      </c>
      <c r="BD30" s="6"/>
      <c r="BE30" s="7"/>
      <c r="BF30" s="110">
        <f t="shared" ref="BF30:BI30" si="83">AVERAGE(BF15:BF29)</f>
        <v>0.1961231674</v>
      </c>
      <c r="BG30" s="110">
        <f t="shared" si="83"/>
        <v>0.5237871536</v>
      </c>
      <c r="BH30" s="110">
        <f t="shared" si="83"/>
        <v>0.04159940812</v>
      </c>
      <c r="BI30" s="110">
        <f t="shared" si="83"/>
        <v>0.1249327415</v>
      </c>
      <c r="BJ30" s="110"/>
      <c r="BK30" s="110"/>
      <c r="BL30" s="110"/>
      <c r="BM30" s="110"/>
      <c r="BN30" s="110">
        <f t="shared" ref="BN30:BQ30" si="84">AVERAGE(BN15:BN29)</f>
        <v>0.5097620195</v>
      </c>
      <c r="BO30" s="110">
        <f t="shared" si="84"/>
        <v>0.2498032798</v>
      </c>
      <c r="BP30" s="110">
        <f t="shared" si="84"/>
        <v>0.1161113268</v>
      </c>
      <c r="BQ30" s="110">
        <f t="shared" si="84"/>
        <v>0.1161518213</v>
      </c>
    </row>
    <row r="31" ht="15.75" customHeight="1">
      <c r="A31" s="15"/>
      <c r="B31" s="15"/>
      <c r="C31" s="15"/>
      <c r="D31" s="15"/>
      <c r="E31" s="16"/>
      <c r="F31" s="16"/>
      <c r="G31" s="15"/>
      <c r="H31" s="15"/>
      <c r="I31" s="15"/>
      <c r="J31" s="15"/>
      <c r="K31" s="197"/>
      <c r="L31" s="15"/>
      <c r="M31" s="17"/>
      <c r="N31" s="17"/>
      <c r="O31" s="17"/>
      <c r="P31" s="17"/>
      <c r="Q31" s="17"/>
      <c r="R31" s="17"/>
      <c r="S31" s="17"/>
      <c r="T31" s="17"/>
      <c r="U31" s="17"/>
      <c r="V31" s="17"/>
      <c r="W31" s="290" t="s">
        <v>492</v>
      </c>
      <c r="X31" s="6"/>
      <c r="Y31" s="6"/>
      <c r="Z31" s="6"/>
      <c r="AA31" s="6"/>
      <c r="AB31" s="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8.75" customHeight="1">
      <c r="A32" s="111" t="s">
        <v>141</v>
      </c>
      <c r="B32" s="112"/>
      <c r="C32" s="15"/>
      <c r="D32" s="16"/>
      <c r="E32" s="16"/>
      <c r="F32" s="15"/>
      <c r="G32" s="15"/>
      <c r="H32" s="15"/>
      <c r="I32" s="17"/>
      <c r="J32" s="17"/>
      <c r="K32" s="291"/>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8.75" customHeight="1">
      <c r="A33" s="113" t="s">
        <v>142</v>
      </c>
      <c r="B33" s="112"/>
      <c r="C33" s="15"/>
      <c r="D33" s="16"/>
      <c r="E33" s="16"/>
      <c r="F33" s="114"/>
      <c r="G33" s="114"/>
      <c r="H33" s="114"/>
      <c r="I33" s="17"/>
      <c r="J33" s="17"/>
      <c r="K33" s="291"/>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8.75" customHeight="1">
      <c r="A34" s="113" t="s">
        <v>142</v>
      </c>
      <c r="B34" s="112"/>
      <c r="C34" s="15"/>
      <c r="D34" s="16"/>
      <c r="E34" s="16"/>
      <c r="F34" s="114"/>
      <c r="G34" s="114"/>
      <c r="H34" s="114"/>
      <c r="I34" s="17"/>
      <c r="J34" s="17"/>
      <c r="K34" s="291"/>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8.75" customHeight="1">
      <c r="A35" s="113" t="s">
        <v>142</v>
      </c>
      <c r="B35" s="112"/>
      <c r="C35" s="15"/>
      <c r="D35" s="16"/>
      <c r="E35" s="16"/>
      <c r="F35" s="114"/>
      <c r="G35" s="114"/>
      <c r="H35" s="114"/>
      <c r="I35" s="17"/>
      <c r="J35" s="17"/>
      <c r="K35" s="291"/>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8.75" customHeight="1">
      <c r="A36" s="113" t="s">
        <v>142</v>
      </c>
      <c r="B36" s="112"/>
      <c r="C36" s="15"/>
      <c r="D36" s="16"/>
      <c r="E36" s="16"/>
      <c r="F36" s="114"/>
      <c r="G36" s="114"/>
      <c r="H36" s="114"/>
      <c r="I36" s="17"/>
      <c r="J36" s="17"/>
      <c r="K36" s="291"/>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0" customHeight="1">
      <c r="A37" s="15"/>
      <c r="B37" s="15"/>
      <c r="C37" s="15"/>
      <c r="D37" s="15"/>
      <c r="E37" s="16"/>
      <c r="F37" s="16"/>
      <c r="G37" s="15"/>
      <c r="H37" s="15"/>
      <c r="I37" s="15"/>
      <c r="J37" s="15"/>
      <c r="K37" s="197"/>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27.75" customHeight="1">
      <c r="A38" s="115" t="s">
        <v>493</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7"/>
    </row>
    <row r="39" ht="15.0" customHeight="1">
      <c r="A39" s="15"/>
      <c r="B39" s="15"/>
      <c r="C39" s="15"/>
      <c r="D39" s="15"/>
      <c r="E39" s="16"/>
      <c r="F39" s="16"/>
      <c r="G39" s="15"/>
      <c r="H39" s="15"/>
      <c r="I39" s="15"/>
      <c r="J39" s="15"/>
      <c r="K39" s="197"/>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0" customHeight="1">
      <c r="A40" s="15"/>
      <c r="B40" s="15"/>
      <c r="C40" s="15"/>
      <c r="D40" s="15"/>
      <c r="E40" s="16"/>
      <c r="F40" s="16"/>
      <c r="G40" s="114"/>
      <c r="J40" s="114"/>
      <c r="K40" s="291"/>
      <c r="L40" s="114"/>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97"/>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97"/>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97"/>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97"/>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97"/>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97"/>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97"/>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97"/>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97"/>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97"/>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97"/>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97"/>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97"/>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97"/>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97"/>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97"/>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97"/>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97"/>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97"/>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97"/>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97"/>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97"/>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97"/>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97"/>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97"/>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97"/>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97"/>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97"/>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97"/>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97"/>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97"/>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97"/>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97"/>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97"/>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97"/>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97"/>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97"/>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97"/>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97"/>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97"/>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97"/>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97"/>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97"/>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97"/>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97"/>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97"/>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97"/>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97"/>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97"/>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97"/>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97"/>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97"/>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97"/>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97"/>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97"/>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97"/>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97"/>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97"/>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97"/>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97"/>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97"/>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97"/>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97"/>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97"/>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97"/>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97"/>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97"/>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97"/>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97"/>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97"/>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97"/>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97"/>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97"/>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97"/>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97"/>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97"/>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97"/>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97"/>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97"/>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97"/>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97"/>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97"/>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97"/>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97"/>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97"/>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97"/>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97"/>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97"/>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97"/>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97"/>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97"/>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97"/>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97"/>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97"/>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97"/>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97"/>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97"/>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97"/>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97"/>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97"/>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97"/>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97"/>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97"/>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97"/>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97"/>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97"/>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97"/>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97"/>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97"/>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97"/>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97"/>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97"/>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97"/>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97"/>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97"/>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97"/>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97"/>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97"/>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97"/>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97"/>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97"/>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97"/>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97"/>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97"/>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97"/>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97"/>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97"/>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97"/>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97"/>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97"/>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97"/>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97"/>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97"/>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97"/>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97"/>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97"/>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97"/>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97"/>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97"/>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97"/>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97"/>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97"/>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97"/>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97"/>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97"/>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97"/>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97"/>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97"/>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97"/>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97"/>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97"/>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97"/>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97"/>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97"/>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97"/>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97"/>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97"/>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97"/>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97"/>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97"/>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97"/>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97"/>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97"/>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97"/>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97"/>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97"/>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97"/>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97"/>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97"/>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97"/>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97"/>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97"/>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97"/>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97"/>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97"/>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97"/>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97"/>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97"/>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97"/>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97"/>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97"/>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97"/>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97"/>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97"/>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97"/>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97"/>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97"/>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97"/>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c r="A229" s="15"/>
      <c r="B229" s="15"/>
      <c r="C229" s="15"/>
      <c r="D229" s="15"/>
      <c r="E229" s="16"/>
      <c r="F229" s="16"/>
      <c r="G229" s="15"/>
      <c r="H229" s="15"/>
      <c r="I229" s="15"/>
      <c r="J229" s="15"/>
      <c r="K229" s="197"/>
      <c r="L229" s="15"/>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ht="15.75" customHeight="1">
      <c r="A230" s="15"/>
      <c r="B230" s="15"/>
      <c r="C230" s="15"/>
      <c r="D230" s="15"/>
      <c r="E230" s="16"/>
      <c r="F230" s="16"/>
      <c r="G230" s="15"/>
      <c r="H230" s="15"/>
      <c r="I230" s="15"/>
      <c r="J230" s="15"/>
      <c r="K230" s="197"/>
      <c r="L230" s="15"/>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ht="15.75" customHeight="1">
      <c r="A231" s="15"/>
      <c r="B231" s="15"/>
      <c r="C231" s="15"/>
      <c r="D231" s="15"/>
      <c r="E231" s="16"/>
      <c r="F231" s="16"/>
      <c r="G231" s="15"/>
      <c r="H231" s="15"/>
      <c r="I231" s="15"/>
      <c r="J231" s="15"/>
      <c r="K231" s="197"/>
      <c r="L231" s="15"/>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ht="15.75" customHeight="1">
      <c r="A232" s="15"/>
      <c r="B232" s="15"/>
      <c r="C232" s="15"/>
      <c r="D232" s="15"/>
      <c r="E232" s="16"/>
      <c r="F232" s="16"/>
      <c r="G232" s="15"/>
      <c r="H232" s="15"/>
      <c r="I232" s="15"/>
      <c r="J232" s="15"/>
      <c r="K232" s="197"/>
      <c r="L232" s="15"/>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ht="15.75" customHeight="1">
      <c r="A233" s="15"/>
      <c r="B233" s="15"/>
      <c r="C233" s="15"/>
      <c r="D233" s="15"/>
      <c r="E233" s="16"/>
      <c r="F233" s="16"/>
      <c r="G233" s="15"/>
      <c r="H233" s="15"/>
      <c r="I233" s="15"/>
      <c r="J233" s="15"/>
      <c r="K233" s="197"/>
      <c r="L233" s="15"/>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ht="15.75" customHeight="1">
      <c r="A234" s="15"/>
      <c r="B234" s="15"/>
      <c r="C234" s="15"/>
      <c r="D234" s="15"/>
      <c r="E234" s="16"/>
      <c r="F234" s="16"/>
      <c r="G234" s="15"/>
      <c r="H234" s="15"/>
      <c r="I234" s="15"/>
      <c r="J234" s="15"/>
      <c r="K234" s="197"/>
      <c r="L234" s="15"/>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ht="15.75" customHeight="1">
      <c r="A235" s="15"/>
      <c r="B235" s="15"/>
      <c r="C235" s="15"/>
      <c r="D235" s="15"/>
      <c r="E235" s="16"/>
      <c r="F235" s="16"/>
      <c r="G235" s="15"/>
      <c r="H235" s="15"/>
      <c r="I235" s="15"/>
      <c r="J235" s="15"/>
      <c r="K235" s="197"/>
      <c r="L235" s="15"/>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ht="15.75" customHeight="1">
      <c r="A236" s="15"/>
      <c r="B236" s="15"/>
      <c r="C236" s="15"/>
      <c r="D236" s="15"/>
      <c r="E236" s="16"/>
      <c r="F236" s="16"/>
      <c r="G236" s="15"/>
      <c r="H236" s="15"/>
      <c r="I236" s="15"/>
      <c r="J236" s="15"/>
      <c r="K236" s="197"/>
      <c r="L236" s="15"/>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ht="15.75" customHeight="1">
      <c r="A237" s="15"/>
      <c r="B237" s="15"/>
      <c r="C237" s="15"/>
      <c r="D237" s="15"/>
      <c r="E237" s="16"/>
      <c r="F237" s="16"/>
      <c r="G237" s="15"/>
      <c r="H237" s="15"/>
      <c r="I237" s="15"/>
      <c r="J237" s="15"/>
      <c r="K237" s="197"/>
      <c r="L237" s="15"/>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ht="15.75" customHeight="1">
      <c r="A238" s="15"/>
      <c r="B238" s="15"/>
      <c r="C238" s="15"/>
      <c r="D238" s="15"/>
      <c r="E238" s="16"/>
      <c r="F238" s="16"/>
      <c r="G238" s="15"/>
      <c r="H238" s="15"/>
      <c r="I238" s="15"/>
      <c r="J238" s="15"/>
      <c r="K238" s="197"/>
      <c r="L238" s="15"/>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48">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 ref="B6:E6"/>
    <mergeCell ref="B7:E7"/>
    <mergeCell ref="B8:E8"/>
    <mergeCell ref="B9:E9"/>
    <mergeCell ref="A11:A14"/>
    <mergeCell ref="B11:B14"/>
    <mergeCell ref="C11:C14"/>
    <mergeCell ref="AZ17:AZ19"/>
    <mergeCell ref="BA17:BA19"/>
    <mergeCell ref="BB17:BB19"/>
    <mergeCell ref="BC17:BC19"/>
    <mergeCell ref="BD17:BD19"/>
    <mergeCell ref="BE17:BE19"/>
    <mergeCell ref="BF17:BF19"/>
    <mergeCell ref="BN17:BN19"/>
    <mergeCell ref="BO17:BO19"/>
    <mergeCell ref="BP17:BP19"/>
    <mergeCell ref="BQ17:BQ19"/>
    <mergeCell ref="BG17:BG19"/>
    <mergeCell ref="BH17:BH19"/>
    <mergeCell ref="BI17:BI19"/>
    <mergeCell ref="BJ17:BJ19"/>
    <mergeCell ref="BK17:BK19"/>
    <mergeCell ref="BL17:BL19"/>
    <mergeCell ref="BM17:BM19"/>
    <mergeCell ref="A15:A16"/>
    <mergeCell ref="A17:A19"/>
    <mergeCell ref="B17:B19"/>
    <mergeCell ref="F17:F19"/>
    <mergeCell ref="G17:G19"/>
    <mergeCell ref="H17:H19"/>
    <mergeCell ref="I17:I19"/>
    <mergeCell ref="A20:A22"/>
    <mergeCell ref="B20:B22"/>
    <mergeCell ref="F20:F22"/>
    <mergeCell ref="G20:G22"/>
    <mergeCell ref="H20:H22"/>
    <mergeCell ref="A23:A24"/>
    <mergeCell ref="F23:F24"/>
    <mergeCell ref="J17:J19"/>
    <mergeCell ref="K17:K19"/>
    <mergeCell ref="L17:L19"/>
    <mergeCell ref="M17:M19"/>
    <mergeCell ref="N17:N19"/>
    <mergeCell ref="O17:O19"/>
    <mergeCell ref="P17:P19"/>
    <mergeCell ref="Q17:Q19"/>
    <mergeCell ref="R17:R19"/>
    <mergeCell ref="S17:S19"/>
    <mergeCell ref="T17:T19"/>
    <mergeCell ref="U17:U19"/>
    <mergeCell ref="V17:V19"/>
    <mergeCell ref="W17:W19"/>
    <mergeCell ref="V20:V22"/>
    <mergeCell ref="X17:X19"/>
    <mergeCell ref="Y17:Y19"/>
    <mergeCell ref="Z17:Z19"/>
    <mergeCell ref="AA17:AA19"/>
    <mergeCell ref="AB17:AB19"/>
    <mergeCell ref="AC17:AC19"/>
    <mergeCell ref="AD17:AD19"/>
    <mergeCell ref="AE17:AE19"/>
    <mergeCell ref="AF17:AF19"/>
    <mergeCell ref="AG17:AG19"/>
    <mergeCell ref="AH17:AH19"/>
    <mergeCell ref="AI17:AI19"/>
    <mergeCell ref="AJ17:AJ19"/>
    <mergeCell ref="AK17:AK19"/>
    <mergeCell ref="AF20:AF22"/>
    <mergeCell ref="AL17:AL19"/>
    <mergeCell ref="AM17:AM19"/>
    <mergeCell ref="AN17:AN19"/>
    <mergeCell ref="AO17:AO19"/>
    <mergeCell ref="AP17:AP19"/>
    <mergeCell ref="AQ17:AQ19"/>
    <mergeCell ref="AR17:AR19"/>
    <mergeCell ref="AS17:AS19"/>
    <mergeCell ref="AT17:AT19"/>
    <mergeCell ref="AU17:AU19"/>
    <mergeCell ref="AV17:AV19"/>
    <mergeCell ref="AW17:AW19"/>
    <mergeCell ref="AX17:AX19"/>
    <mergeCell ref="AY17:AY19"/>
    <mergeCell ref="A26:A28"/>
    <mergeCell ref="B26:B28"/>
    <mergeCell ref="A30:BB30"/>
    <mergeCell ref="BC30:BE30"/>
    <mergeCell ref="W31:AB31"/>
    <mergeCell ref="A38:BQ38"/>
    <mergeCell ref="G40:I40"/>
  </mergeCells>
  <conditionalFormatting sqref="BF15:BI29 BN15:BQ22 BN23 BN25:BQ29 BO23:BQ24">
    <cfRule type="cellIs" dxfId="0" priority="1" operator="between">
      <formula>0.7</formula>
      <formula>1</formula>
    </cfRule>
  </conditionalFormatting>
  <conditionalFormatting sqref="BF15:BI29 BN15:BQ22 BN23 BN25:BQ29 BO23:BQ24">
    <cfRule type="cellIs" dxfId="1" priority="2" operator="between">
      <formula>0.51</formula>
      <formula>0.69</formula>
    </cfRule>
  </conditionalFormatting>
  <conditionalFormatting sqref="BF15:BI29 BN15:BQ22 BN23 BN25:BQ29 BO23:BQ24">
    <cfRule type="cellIs" dxfId="2" priority="3" operator="between">
      <formula>0</formula>
      <formula>0.5</formula>
    </cfRule>
  </conditionalFormatting>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33.57"/>
    <col customWidth="1" min="7" max="7" width="41.43"/>
    <col customWidth="1" min="8" max="8" width="55.0"/>
    <col customWidth="1" min="9" max="10" width="53.0"/>
    <col customWidth="1" min="11" max="11" width="30.71"/>
    <col customWidth="1" min="12" max="12" width="41.86"/>
    <col customWidth="1" min="13" max="13" width="20.29"/>
    <col customWidth="1" min="14" max="20" width="15.86"/>
    <col customWidth="1" min="21" max="21" width="104.0"/>
    <col customWidth="1" min="22" max="22" width="74.14"/>
    <col customWidth="1" min="23" max="30" width="15.86"/>
    <col customWidth="1" min="31" max="31" width="117.71"/>
    <col customWidth="1" min="32" max="32" width="80.71"/>
    <col customWidth="1" min="33" max="40" width="15.86"/>
    <col customWidth="1" min="41" max="41" width="33.29"/>
    <col customWidth="1" min="42" max="42" width="31.71"/>
    <col customWidth="1" min="43" max="50" width="15.86"/>
    <col customWidth="1" min="51" max="51" width="32.0"/>
    <col customWidth="1" min="52" max="52" width="33.29"/>
    <col customWidth="1" min="53" max="53" width="24.57"/>
    <col customWidth="1" min="54" max="57" width="17.71"/>
    <col customWidth="1" min="58" max="61" width="12.29"/>
    <col customWidth="1" min="62" max="62" width="16.71"/>
    <col customWidth="1" min="63" max="63" width="16.29"/>
    <col customWidth="1" min="64" max="65" width="12.29"/>
    <col customWidth="1" min="66" max="66" width="18.71"/>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494</v>
      </c>
      <c r="BJ1" s="6"/>
      <c r="BK1" s="6"/>
      <c r="BL1" s="6"/>
      <c r="BM1" s="6"/>
      <c r="BN1" s="6"/>
      <c r="BO1" s="6"/>
      <c r="BP1" s="6"/>
      <c r="BQ1" s="7"/>
    </row>
    <row r="2" ht="20.25" customHeight="1">
      <c r="A2" s="8"/>
      <c r="B2" s="9"/>
      <c r="BH2" s="10"/>
      <c r="BI2" s="5" t="s">
        <v>495</v>
      </c>
      <c r="BJ2" s="6"/>
      <c r="BK2" s="6"/>
      <c r="BL2" s="6"/>
      <c r="BM2" s="6"/>
      <c r="BN2" s="6"/>
      <c r="BO2" s="6"/>
      <c r="BP2" s="6"/>
      <c r="BQ2" s="7"/>
    </row>
    <row r="3" ht="20.25" customHeight="1">
      <c r="A3" s="8"/>
      <c r="B3" s="9"/>
      <c r="BH3" s="10"/>
      <c r="BI3" s="5" t="s">
        <v>496</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497</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498</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90.75" customHeight="1">
      <c r="A7" s="19" t="s">
        <v>7</v>
      </c>
      <c r="B7" s="22" t="s">
        <v>499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500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25" t="s">
        <v>30</v>
      </c>
      <c r="N12" s="6"/>
      <c r="O12" s="6"/>
      <c r="P12" s="6"/>
      <c r="Q12" s="6"/>
      <c r="R12" s="6"/>
      <c r="S12" s="6"/>
      <c r="T12" s="6"/>
      <c r="U12" s="6"/>
      <c r="V12" s="7"/>
      <c r="W12" s="121" t="s">
        <v>31</v>
      </c>
      <c r="X12" s="122"/>
      <c r="Y12" s="122"/>
      <c r="Z12" s="122"/>
      <c r="AA12" s="122"/>
      <c r="AB12" s="122"/>
      <c r="AC12" s="122"/>
      <c r="AD12" s="122"/>
      <c r="AE12" s="122"/>
      <c r="AF12" s="123"/>
      <c r="AG12" s="121" t="s">
        <v>32</v>
      </c>
      <c r="AH12" s="122"/>
      <c r="AI12" s="122"/>
      <c r="AJ12" s="122"/>
      <c r="AK12" s="122"/>
      <c r="AL12" s="122"/>
      <c r="AM12" s="122"/>
      <c r="AN12" s="122"/>
      <c r="AO12" s="122"/>
      <c r="AP12" s="123"/>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42.0"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46</v>
      </c>
      <c r="W13" s="25" t="s">
        <v>47</v>
      </c>
      <c r="X13" s="7"/>
      <c r="Y13" s="25" t="s">
        <v>48</v>
      </c>
      <c r="Z13" s="7"/>
      <c r="AA13" s="25" t="s">
        <v>49</v>
      </c>
      <c r="AB13" s="7"/>
      <c r="AC13" s="25" t="s">
        <v>44</v>
      </c>
      <c r="AD13" s="7"/>
      <c r="AE13" s="33" t="s">
        <v>45</v>
      </c>
      <c r="AF13" s="33" t="s">
        <v>46</v>
      </c>
      <c r="AG13" s="25" t="s">
        <v>50</v>
      </c>
      <c r="AH13" s="7"/>
      <c r="AI13" s="25" t="s">
        <v>51</v>
      </c>
      <c r="AJ13" s="7"/>
      <c r="AK13" s="25" t="s">
        <v>52</v>
      </c>
      <c r="AL13" s="7"/>
      <c r="AM13" s="25" t="s">
        <v>44</v>
      </c>
      <c r="AN13" s="7"/>
      <c r="AO13" s="33" t="s">
        <v>45</v>
      </c>
      <c r="AP13" s="33" t="s">
        <v>46</v>
      </c>
      <c r="AQ13" s="25" t="s">
        <v>53</v>
      </c>
      <c r="AR13" s="7"/>
      <c r="AS13" s="25" t="s">
        <v>54</v>
      </c>
      <c r="AT13" s="7"/>
      <c r="AU13" s="25" t="s">
        <v>55</v>
      </c>
      <c r="AV13" s="7"/>
      <c r="AW13" s="25" t="s">
        <v>44</v>
      </c>
      <c r="AX13" s="7"/>
      <c r="AY13" s="33" t="s">
        <v>45</v>
      </c>
      <c r="AZ13" s="33" t="s">
        <v>46</v>
      </c>
      <c r="BA13" s="8"/>
      <c r="BB13" s="8"/>
      <c r="BC13" s="8"/>
      <c r="BD13" s="8"/>
      <c r="BE13" s="8"/>
      <c r="BF13" s="8"/>
      <c r="BG13" s="8"/>
      <c r="BH13" s="8"/>
      <c r="BI13" s="8"/>
      <c r="BJ13" s="8"/>
      <c r="BK13" s="8"/>
      <c r="BL13" s="8"/>
      <c r="BM13" s="8"/>
      <c r="BN13" s="8"/>
      <c r="BO13" s="8"/>
      <c r="BP13" s="8"/>
      <c r="BQ13" s="8"/>
    </row>
    <row r="14" ht="27.7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333.0" customHeight="1">
      <c r="A15" s="37" t="s">
        <v>501</v>
      </c>
      <c r="B15" s="37" t="s">
        <v>502</v>
      </c>
      <c r="C15" s="37" t="s">
        <v>503</v>
      </c>
      <c r="D15" s="38">
        <v>1.0</v>
      </c>
      <c r="E15" s="38">
        <f t="shared" ref="E15:E18" si="7">BA15</f>
        <v>1</v>
      </c>
      <c r="F15" s="292">
        <v>1.0</v>
      </c>
      <c r="G15" s="36" t="s">
        <v>504</v>
      </c>
      <c r="H15" s="54" t="s">
        <v>505</v>
      </c>
      <c r="I15" s="41" t="s">
        <v>506</v>
      </c>
      <c r="J15" s="41" t="s">
        <v>507</v>
      </c>
      <c r="K15" s="293" t="s">
        <v>508</v>
      </c>
      <c r="L15" s="42" t="s">
        <v>509</v>
      </c>
      <c r="M15" s="43">
        <v>0.0833</v>
      </c>
      <c r="N15" s="43">
        <v>0.0833</v>
      </c>
      <c r="O15" s="43">
        <v>0.0833</v>
      </c>
      <c r="P15" s="43">
        <v>0.0833</v>
      </c>
      <c r="Q15" s="43">
        <v>0.0834</v>
      </c>
      <c r="R15" s="43">
        <v>0.0833</v>
      </c>
      <c r="S15" s="44">
        <f t="shared" ref="S15:T15" si="1">M15+O15+Q15</f>
        <v>0.25</v>
      </c>
      <c r="T15" s="44">
        <f t="shared" si="1"/>
        <v>0.2499</v>
      </c>
      <c r="U15" s="294" t="s">
        <v>510</v>
      </c>
      <c r="V15" s="294" t="s">
        <v>511</v>
      </c>
      <c r="W15" s="43">
        <v>0.0833</v>
      </c>
      <c r="X15" s="43">
        <v>0.0833</v>
      </c>
      <c r="Y15" s="43">
        <v>0.0833</v>
      </c>
      <c r="Z15" s="43">
        <v>0.0833</v>
      </c>
      <c r="AA15" s="43">
        <v>0.0834</v>
      </c>
      <c r="AB15" s="43">
        <v>0.0833</v>
      </c>
      <c r="AC15" s="44">
        <f t="shared" ref="AC15:AD15" si="2">W15+Y15+AA15</f>
        <v>0.25</v>
      </c>
      <c r="AD15" s="44">
        <f t="shared" si="2"/>
        <v>0.2499</v>
      </c>
      <c r="AE15" s="295" t="s">
        <v>512</v>
      </c>
      <c r="AF15" s="296" t="s">
        <v>513</v>
      </c>
      <c r="AG15" s="43">
        <v>0.0833</v>
      </c>
      <c r="AH15" s="48"/>
      <c r="AI15" s="43">
        <v>0.0833</v>
      </c>
      <c r="AJ15" s="48"/>
      <c r="AK15" s="43">
        <v>0.0834</v>
      </c>
      <c r="AL15" s="48"/>
      <c r="AM15" s="44">
        <f t="shared" ref="AM15:AN15" si="3">AG15+AI15+AK15</f>
        <v>0.25</v>
      </c>
      <c r="AN15" s="44">
        <f t="shared" si="3"/>
        <v>0</v>
      </c>
      <c r="AO15" s="297"/>
      <c r="AP15" s="297"/>
      <c r="AQ15" s="43">
        <v>0.0833</v>
      </c>
      <c r="AR15" s="48"/>
      <c r="AS15" s="43">
        <v>0.0833</v>
      </c>
      <c r="AT15" s="48"/>
      <c r="AU15" s="43">
        <v>0.0834</v>
      </c>
      <c r="AV15" s="48"/>
      <c r="AW15" s="44">
        <f t="shared" ref="AW15:AX15" si="4">AQ15+AS15+AU15</f>
        <v>0.25</v>
      </c>
      <c r="AX15" s="44">
        <f t="shared" si="4"/>
        <v>0</v>
      </c>
      <c r="AY15" s="297"/>
      <c r="AZ15" s="297"/>
      <c r="BA15" s="52">
        <f t="shared" ref="BA15:BA19" si="12">S15+AC15+AM15+AW15</f>
        <v>1</v>
      </c>
      <c r="BB15" s="49">
        <f t="shared" ref="BB15:BB18" si="13">+T15</f>
        <v>0.2499</v>
      </c>
      <c r="BC15" s="49">
        <f t="shared" ref="BC15:BC18" si="14">+T15+AD15</f>
        <v>0.4998</v>
      </c>
      <c r="BD15" s="49">
        <f t="shared" ref="BD15:BD18" si="15">+T15+AD15+AN15</f>
        <v>0.4998</v>
      </c>
      <c r="BE15" s="49">
        <f t="shared" ref="BE15:BE18" si="16">+T15+AD15+AN15+AX15</f>
        <v>0.4998</v>
      </c>
      <c r="BF15" s="53">
        <f t="shared" ref="BF15:BI15" si="5">IF(AND(BB15&gt;0,$BA15&gt;0),BB15/$BA15,0)</f>
        <v>0.2499</v>
      </c>
      <c r="BG15" s="53">
        <f t="shared" si="5"/>
        <v>0.4998</v>
      </c>
      <c r="BH15" s="53">
        <f t="shared" si="5"/>
        <v>0.4998</v>
      </c>
      <c r="BI15" s="53">
        <f t="shared" si="5"/>
        <v>0.4998</v>
      </c>
      <c r="BJ15" s="53">
        <v>1.0</v>
      </c>
      <c r="BK15" s="53">
        <f t="shared" ref="BK15:BK18" si="18">BE15</f>
        <v>0.4998</v>
      </c>
      <c r="BL15" s="53">
        <f t="shared" ref="BL15:BL18" si="19">BE15</f>
        <v>0.4998</v>
      </c>
      <c r="BM15" s="53">
        <f t="shared" ref="BM15:BM18" si="20">BE15</f>
        <v>0.4998</v>
      </c>
      <c r="BN15" s="53">
        <f t="shared" ref="BN15:BQ15" si="6">(IF(AND(BJ15&gt;0,$D15&gt;0),BJ15/$D15,0))</f>
        <v>1</v>
      </c>
      <c r="BO15" s="53">
        <f t="shared" si="6"/>
        <v>0.4998</v>
      </c>
      <c r="BP15" s="53">
        <f t="shared" si="6"/>
        <v>0.4998</v>
      </c>
      <c r="BQ15" s="53">
        <f t="shared" si="6"/>
        <v>0.4998</v>
      </c>
    </row>
    <row r="16" ht="628.5" customHeight="1">
      <c r="A16" s="37" t="s">
        <v>501</v>
      </c>
      <c r="B16" s="37" t="s">
        <v>502</v>
      </c>
      <c r="C16" s="37" t="s">
        <v>514</v>
      </c>
      <c r="D16" s="38">
        <v>1.0</v>
      </c>
      <c r="E16" s="38">
        <f t="shared" si="7"/>
        <v>1</v>
      </c>
      <c r="F16" s="298">
        <v>1.0</v>
      </c>
      <c r="G16" s="36" t="s">
        <v>515</v>
      </c>
      <c r="H16" s="54" t="s">
        <v>516</v>
      </c>
      <c r="I16" s="41" t="s">
        <v>517</v>
      </c>
      <c r="J16" s="41" t="s">
        <v>507</v>
      </c>
      <c r="K16" s="293" t="s">
        <v>508</v>
      </c>
      <c r="L16" s="42" t="s">
        <v>518</v>
      </c>
      <c r="M16" s="43">
        <v>0.0833</v>
      </c>
      <c r="N16" s="43">
        <v>0.0833</v>
      </c>
      <c r="O16" s="43">
        <v>0.0833</v>
      </c>
      <c r="P16" s="43">
        <v>0.0833</v>
      </c>
      <c r="Q16" s="43">
        <v>0.0834</v>
      </c>
      <c r="R16" s="43">
        <v>0.0833</v>
      </c>
      <c r="S16" s="44">
        <f t="shared" ref="S16:T16" si="8">M16+O16+Q16</f>
        <v>0.25</v>
      </c>
      <c r="T16" s="44">
        <f t="shared" si="8"/>
        <v>0.2499</v>
      </c>
      <c r="U16" s="294" t="s">
        <v>519</v>
      </c>
      <c r="V16" s="294" t="s">
        <v>511</v>
      </c>
      <c r="W16" s="43">
        <v>0.0833</v>
      </c>
      <c r="X16" s="43">
        <v>0.0833</v>
      </c>
      <c r="Y16" s="43">
        <v>0.0833</v>
      </c>
      <c r="Z16" s="43">
        <v>0.0833</v>
      </c>
      <c r="AA16" s="43">
        <v>0.0834</v>
      </c>
      <c r="AB16" s="43">
        <v>0.0833</v>
      </c>
      <c r="AC16" s="44">
        <f t="shared" ref="AC16:AD16" si="9">W16+Y16+AA16</f>
        <v>0.25</v>
      </c>
      <c r="AD16" s="44">
        <f t="shared" si="9"/>
        <v>0.2499</v>
      </c>
      <c r="AE16" s="295" t="s">
        <v>520</v>
      </c>
      <c r="AF16" s="296" t="s">
        <v>513</v>
      </c>
      <c r="AG16" s="43">
        <v>0.0833</v>
      </c>
      <c r="AH16" s="48"/>
      <c r="AI16" s="43">
        <v>0.0833</v>
      </c>
      <c r="AJ16" s="48"/>
      <c r="AK16" s="43">
        <v>0.0834</v>
      </c>
      <c r="AL16" s="48"/>
      <c r="AM16" s="44">
        <f t="shared" ref="AM16:AN16" si="10">AG16+AI16+AK16</f>
        <v>0.25</v>
      </c>
      <c r="AN16" s="44">
        <f t="shared" si="10"/>
        <v>0</v>
      </c>
      <c r="AO16" s="297"/>
      <c r="AP16" s="297"/>
      <c r="AQ16" s="43">
        <v>0.0833</v>
      </c>
      <c r="AR16" s="48"/>
      <c r="AS16" s="43">
        <v>0.0833</v>
      </c>
      <c r="AT16" s="48"/>
      <c r="AU16" s="43">
        <v>0.0834</v>
      </c>
      <c r="AV16" s="48"/>
      <c r="AW16" s="44">
        <f t="shared" ref="AW16:AX16" si="11">AQ16+AS16+AU16</f>
        <v>0.25</v>
      </c>
      <c r="AX16" s="44">
        <f t="shared" si="11"/>
        <v>0</v>
      </c>
      <c r="AY16" s="297"/>
      <c r="AZ16" s="297"/>
      <c r="BA16" s="52">
        <f t="shared" si="12"/>
        <v>1</v>
      </c>
      <c r="BB16" s="49">
        <f t="shared" si="13"/>
        <v>0.2499</v>
      </c>
      <c r="BC16" s="49">
        <f t="shared" si="14"/>
        <v>0.4998</v>
      </c>
      <c r="BD16" s="49">
        <f t="shared" si="15"/>
        <v>0.4998</v>
      </c>
      <c r="BE16" s="49">
        <f t="shared" si="16"/>
        <v>0.4998</v>
      </c>
      <c r="BF16" s="53">
        <f t="shared" ref="BF16:BI16" si="17">IF(AND(BB16&gt;0,$BA16&gt;0),BB16/$BA16,0)</f>
        <v>0.2499</v>
      </c>
      <c r="BG16" s="53">
        <f t="shared" si="17"/>
        <v>0.4998</v>
      </c>
      <c r="BH16" s="53">
        <f t="shared" si="17"/>
        <v>0.4998</v>
      </c>
      <c r="BI16" s="53">
        <f t="shared" si="17"/>
        <v>0.4998</v>
      </c>
      <c r="BJ16" s="53">
        <v>1.0</v>
      </c>
      <c r="BK16" s="53">
        <f t="shared" si="18"/>
        <v>0.4998</v>
      </c>
      <c r="BL16" s="53">
        <f t="shared" si="19"/>
        <v>0.4998</v>
      </c>
      <c r="BM16" s="53">
        <f t="shared" si="20"/>
        <v>0.4998</v>
      </c>
      <c r="BN16" s="53">
        <f t="shared" ref="BN16:BQ16" si="21">(IF(AND(BJ16&gt;0,$D16&gt;0),BJ16/$D16,0))</f>
        <v>1</v>
      </c>
      <c r="BO16" s="53">
        <f t="shared" si="21"/>
        <v>0.4998</v>
      </c>
      <c r="BP16" s="53">
        <f t="shared" si="21"/>
        <v>0.4998</v>
      </c>
      <c r="BQ16" s="53">
        <f t="shared" si="21"/>
        <v>0.4998</v>
      </c>
    </row>
    <row r="17" ht="526.5" customHeight="1">
      <c r="A17" s="37" t="s">
        <v>501</v>
      </c>
      <c r="B17" s="37" t="s">
        <v>502</v>
      </c>
      <c r="C17" s="37" t="s">
        <v>521</v>
      </c>
      <c r="D17" s="38">
        <v>1.0</v>
      </c>
      <c r="E17" s="38">
        <f t="shared" si="7"/>
        <v>1</v>
      </c>
      <c r="F17" s="298">
        <v>1.0</v>
      </c>
      <c r="G17" s="36" t="s">
        <v>522</v>
      </c>
      <c r="H17" s="54" t="s">
        <v>523</v>
      </c>
      <c r="I17" s="41" t="s">
        <v>524</v>
      </c>
      <c r="J17" s="41" t="s">
        <v>507</v>
      </c>
      <c r="K17" s="293" t="s">
        <v>508</v>
      </c>
      <c r="L17" s="42" t="s">
        <v>525</v>
      </c>
      <c r="M17" s="43">
        <v>0.0833</v>
      </c>
      <c r="N17" s="43">
        <v>0.0833</v>
      </c>
      <c r="O17" s="43">
        <v>0.0833</v>
      </c>
      <c r="P17" s="43">
        <v>0.0833</v>
      </c>
      <c r="Q17" s="43">
        <v>0.0834</v>
      </c>
      <c r="R17" s="43">
        <v>0.0833</v>
      </c>
      <c r="S17" s="44">
        <f t="shared" ref="S17:T17" si="22">M17+O17+Q17</f>
        <v>0.25</v>
      </c>
      <c r="T17" s="44">
        <f t="shared" si="22"/>
        <v>0.2499</v>
      </c>
      <c r="U17" s="294" t="s">
        <v>526</v>
      </c>
      <c r="V17" s="294" t="s">
        <v>511</v>
      </c>
      <c r="W17" s="43">
        <v>0.0833</v>
      </c>
      <c r="X17" s="43">
        <v>0.0833</v>
      </c>
      <c r="Y17" s="43">
        <v>0.0833</v>
      </c>
      <c r="Z17" s="43">
        <v>0.0833</v>
      </c>
      <c r="AA17" s="43">
        <v>0.0834</v>
      </c>
      <c r="AB17" s="43">
        <v>0.0833</v>
      </c>
      <c r="AC17" s="44">
        <f t="shared" ref="AC17:AD17" si="23">W17+Y17+AA17</f>
        <v>0.25</v>
      </c>
      <c r="AD17" s="44">
        <f t="shared" si="23"/>
        <v>0.2499</v>
      </c>
      <c r="AE17" s="295" t="s">
        <v>527</v>
      </c>
      <c r="AF17" s="296" t="s">
        <v>513</v>
      </c>
      <c r="AG17" s="43">
        <v>0.0833</v>
      </c>
      <c r="AH17" s="48"/>
      <c r="AI17" s="43">
        <v>0.0833</v>
      </c>
      <c r="AJ17" s="48"/>
      <c r="AK17" s="43">
        <v>0.0834</v>
      </c>
      <c r="AL17" s="48"/>
      <c r="AM17" s="44">
        <f t="shared" ref="AM17:AN17" si="24">AG17+AI17+AK17</f>
        <v>0.25</v>
      </c>
      <c r="AN17" s="44">
        <f t="shared" si="24"/>
        <v>0</v>
      </c>
      <c r="AO17" s="297"/>
      <c r="AP17" s="297"/>
      <c r="AQ17" s="43">
        <v>0.0833</v>
      </c>
      <c r="AR17" s="48"/>
      <c r="AS17" s="43">
        <v>0.0833</v>
      </c>
      <c r="AT17" s="48"/>
      <c r="AU17" s="43">
        <v>0.0834</v>
      </c>
      <c r="AV17" s="48"/>
      <c r="AW17" s="44">
        <f t="shared" ref="AW17:AX17" si="25">AQ17+AS17+AU17</f>
        <v>0.25</v>
      </c>
      <c r="AX17" s="44">
        <f t="shared" si="25"/>
        <v>0</v>
      </c>
      <c r="AY17" s="297"/>
      <c r="AZ17" s="297"/>
      <c r="BA17" s="52">
        <f t="shared" si="12"/>
        <v>1</v>
      </c>
      <c r="BB17" s="49">
        <f t="shared" si="13"/>
        <v>0.2499</v>
      </c>
      <c r="BC17" s="49">
        <f t="shared" si="14"/>
        <v>0.4998</v>
      </c>
      <c r="BD17" s="49">
        <f t="shared" si="15"/>
        <v>0.4998</v>
      </c>
      <c r="BE17" s="49">
        <f t="shared" si="16"/>
        <v>0.4998</v>
      </c>
      <c r="BF17" s="53">
        <f t="shared" ref="BF17:BI17" si="26">IF(AND(BB17&gt;0,$BA17&gt;0),BB17/$BA17,0)</f>
        <v>0.2499</v>
      </c>
      <c r="BG17" s="53">
        <f t="shared" si="26"/>
        <v>0.4998</v>
      </c>
      <c r="BH17" s="53">
        <f t="shared" si="26"/>
        <v>0.4998</v>
      </c>
      <c r="BI17" s="53">
        <f t="shared" si="26"/>
        <v>0.4998</v>
      </c>
      <c r="BJ17" s="53">
        <v>1.0</v>
      </c>
      <c r="BK17" s="53">
        <f t="shared" si="18"/>
        <v>0.4998</v>
      </c>
      <c r="BL17" s="53">
        <f t="shared" si="19"/>
        <v>0.4998</v>
      </c>
      <c r="BM17" s="53">
        <f t="shared" si="20"/>
        <v>0.4998</v>
      </c>
      <c r="BN17" s="53">
        <f t="shared" ref="BN17:BQ17" si="27">(IF(AND(BJ17&gt;0,$D17&gt;0),BJ17/$D17,0))</f>
        <v>1</v>
      </c>
      <c r="BO17" s="53">
        <f t="shared" si="27"/>
        <v>0.4998</v>
      </c>
      <c r="BP17" s="53">
        <f t="shared" si="27"/>
        <v>0.4998</v>
      </c>
      <c r="BQ17" s="53">
        <f t="shared" si="27"/>
        <v>0.4998</v>
      </c>
    </row>
    <row r="18" ht="415.5" customHeight="1">
      <c r="A18" s="37" t="s">
        <v>501</v>
      </c>
      <c r="B18" s="37" t="s">
        <v>502</v>
      </c>
      <c r="C18" s="37" t="s">
        <v>528</v>
      </c>
      <c r="D18" s="38">
        <v>1.0</v>
      </c>
      <c r="E18" s="38">
        <f t="shared" si="7"/>
        <v>1</v>
      </c>
      <c r="F18" s="298">
        <v>1.0</v>
      </c>
      <c r="G18" s="36" t="s">
        <v>529</v>
      </c>
      <c r="H18" s="54" t="s">
        <v>530</v>
      </c>
      <c r="I18" s="41" t="s">
        <v>506</v>
      </c>
      <c r="J18" s="41" t="s">
        <v>507</v>
      </c>
      <c r="K18" s="293" t="s">
        <v>508</v>
      </c>
      <c r="L18" s="42" t="s">
        <v>531</v>
      </c>
      <c r="M18" s="43">
        <v>0.0833</v>
      </c>
      <c r="N18" s="43">
        <v>0.0833</v>
      </c>
      <c r="O18" s="43">
        <v>0.0833</v>
      </c>
      <c r="P18" s="43">
        <v>0.0833</v>
      </c>
      <c r="Q18" s="43">
        <v>0.0834</v>
      </c>
      <c r="R18" s="43">
        <v>0.0833</v>
      </c>
      <c r="S18" s="44">
        <f t="shared" ref="S18:T18" si="28">M18+O18+Q18</f>
        <v>0.25</v>
      </c>
      <c r="T18" s="44">
        <f t="shared" si="28"/>
        <v>0.2499</v>
      </c>
      <c r="U18" s="294" t="s">
        <v>532</v>
      </c>
      <c r="V18" s="294" t="s">
        <v>511</v>
      </c>
      <c r="W18" s="43">
        <v>0.0833</v>
      </c>
      <c r="X18" s="43">
        <v>0.0833</v>
      </c>
      <c r="Y18" s="43">
        <v>0.0833</v>
      </c>
      <c r="Z18" s="43">
        <v>0.0833</v>
      </c>
      <c r="AA18" s="43">
        <v>0.0834</v>
      </c>
      <c r="AB18" s="43">
        <v>0.0833</v>
      </c>
      <c r="AC18" s="44">
        <f t="shared" ref="AC18:AD18" si="29">W18+Y18+AA18</f>
        <v>0.25</v>
      </c>
      <c r="AD18" s="44">
        <f t="shared" si="29"/>
        <v>0.2499</v>
      </c>
      <c r="AE18" s="295" t="s">
        <v>533</v>
      </c>
      <c r="AF18" s="296" t="s">
        <v>513</v>
      </c>
      <c r="AG18" s="43">
        <v>0.0833</v>
      </c>
      <c r="AH18" s="48"/>
      <c r="AI18" s="43">
        <v>0.0833</v>
      </c>
      <c r="AJ18" s="48"/>
      <c r="AK18" s="43">
        <v>0.0834</v>
      </c>
      <c r="AL18" s="48"/>
      <c r="AM18" s="44">
        <f t="shared" ref="AM18:AN18" si="30">AG18+AI18+AK18</f>
        <v>0.25</v>
      </c>
      <c r="AN18" s="44">
        <f t="shared" si="30"/>
        <v>0</v>
      </c>
      <c r="AO18" s="297"/>
      <c r="AP18" s="297"/>
      <c r="AQ18" s="43">
        <v>0.0833</v>
      </c>
      <c r="AR18" s="48"/>
      <c r="AS18" s="43">
        <v>0.0833</v>
      </c>
      <c r="AT18" s="48"/>
      <c r="AU18" s="43">
        <v>0.0834</v>
      </c>
      <c r="AV18" s="48"/>
      <c r="AW18" s="44">
        <f t="shared" ref="AW18:AX18" si="31">AQ18+AS18+AU18</f>
        <v>0.25</v>
      </c>
      <c r="AX18" s="44">
        <f t="shared" si="31"/>
        <v>0</v>
      </c>
      <c r="AY18" s="297"/>
      <c r="AZ18" s="297"/>
      <c r="BA18" s="52">
        <f t="shared" si="12"/>
        <v>1</v>
      </c>
      <c r="BB18" s="49">
        <f t="shared" si="13"/>
        <v>0.2499</v>
      </c>
      <c r="BC18" s="49">
        <f t="shared" si="14"/>
        <v>0.4998</v>
      </c>
      <c r="BD18" s="49">
        <f t="shared" si="15"/>
        <v>0.4998</v>
      </c>
      <c r="BE18" s="49">
        <f t="shared" si="16"/>
        <v>0.4998</v>
      </c>
      <c r="BF18" s="53">
        <f t="shared" ref="BF18:BI18" si="32">IF(AND(BB18&gt;0,$BA18&gt;0),BB18/$BA18,0)</f>
        <v>0.2499</v>
      </c>
      <c r="BG18" s="53">
        <f t="shared" si="32"/>
        <v>0.4998</v>
      </c>
      <c r="BH18" s="53">
        <f t="shared" si="32"/>
        <v>0.4998</v>
      </c>
      <c r="BI18" s="53">
        <f t="shared" si="32"/>
        <v>0.4998</v>
      </c>
      <c r="BJ18" s="53">
        <v>1.0</v>
      </c>
      <c r="BK18" s="53">
        <f t="shared" si="18"/>
        <v>0.4998</v>
      </c>
      <c r="BL18" s="53">
        <f t="shared" si="19"/>
        <v>0.4998</v>
      </c>
      <c r="BM18" s="53">
        <f t="shared" si="20"/>
        <v>0.4998</v>
      </c>
      <c r="BN18" s="53">
        <f t="shared" ref="BN18:BQ18" si="33">(IF(AND(BJ18&gt;0,$D18&gt;0),BJ18/$D18,0))</f>
        <v>1</v>
      </c>
      <c r="BO18" s="53">
        <f t="shared" si="33"/>
        <v>0.4998</v>
      </c>
      <c r="BP18" s="53">
        <f t="shared" si="33"/>
        <v>0.4998</v>
      </c>
      <c r="BQ18" s="53">
        <f t="shared" si="33"/>
        <v>0.4998</v>
      </c>
    </row>
    <row r="19" ht="250.5" customHeight="1">
      <c r="A19" s="37" t="s">
        <v>103</v>
      </c>
      <c r="B19" s="37" t="s">
        <v>425</v>
      </c>
      <c r="C19" s="37" t="s">
        <v>534</v>
      </c>
      <c r="D19" s="299">
        <v>9.0</v>
      </c>
      <c r="E19" s="299">
        <v>4.0</v>
      </c>
      <c r="F19" s="299">
        <v>3.0</v>
      </c>
      <c r="G19" s="36" t="s">
        <v>535</v>
      </c>
      <c r="H19" s="54" t="s">
        <v>536</v>
      </c>
      <c r="I19" s="41" t="s">
        <v>517</v>
      </c>
      <c r="J19" s="41" t="s">
        <v>537</v>
      </c>
      <c r="K19" s="293" t="s">
        <v>538</v>
      </c>
      <c r="L19" s="42" t="s">
        <v>518</v>
      </c>
      <c r="M19" s="300">
        <v>0.0</v>
      </c>
      <c r="N19" s="300"/>
      <c r="O19" s="300">
        <v>0.0</v>
      </c>
      <c r="P19" s="300"/>
      <c r="Q19" s="300">
        <v>0.0</v>
      </c>
      <c r="R19" s="300"/>
      <c r="S19" s="301">
        <v>0.0</v>
      </c>
      <c r="T19" s="301">
        <v>0.0</v>
      </c>
      <c r="U19" s="294" t="s">
        <v>539</v>
      </c>
      <c r="V19" s="294" t="s">
        <v>540</v>
      </c>
      <c r="W19" s="300">
        <v>0.0</v>
      </c>
      <c r="X19" s="302">
        <v>1.0</v>
      </c>
      <c r="Y19" s="300">
        <v>0.0</v>
      </c>
      <c r="Z19" s="302">
        <v>0.0</v>
      </c>
      <c r="AA19" s="300">
        <v>0.0</v>
      </c>
      <c r="AB19" s="302">
        <v>0.0</v>
      </c>
      <c r="AC19" s="303">
        <v>2.0</v>
      </c>
      <c r="AD19" s="303">
        <v>1.0</v>
      </c>
      <c r="AE19" s="295" t="s">
        <v>541</v>
      </c>
      <c r="AF19" s="296" t="s">
        <v>542</v>
      </c>
      <c r="AG19" s="300">
        <v>0.0</v>
      </c>
      <c r="AH19" s="300"/>
      <c r="AI19" s="300">
        <v>1.0</v>
      </c>
      <c r="AJ19" s="300"/>
      <c r="AK19" s="300">
        <v>0.0</v>
      </c>
      <c r="AL19" s="300"/>
      <c r="AM19" s="303">
        <v>1.0</v>
      </c>
      <c r="AN19" s="303">
        <v>0.0</v>
      </c>
      <c r="AO19" s="304"/>
      <c r="AP19" s="304"/>
      <c r="AQ19" s="300">
        <v>1.0</v>
      </c>
      <c r="AR19" s="300"/>
      <c r="AS19" s="300">
        <v>0.0</v>
      </c>
      <c r="AT19" s="300"/>
      <c r="AU19" s="300">
        <v>0.0</v>
      </c>
      <c r="AV19" s="300"/>
      <c r="AW19" s="303">
        <v>1.0</v>
      </c>
      <c r="AX19" s="303">
        <v>0.0</v>
      </c>
      <c r="AY19" s="304"/>
      <c r="AZ19" s="305"/>
      <c r="BA19" s="306">
        <f t="shared" si="12"/>
        <v>4</v>
      </c>
      <c r="BB19" s="307">
        <v>0.0</v>
      </c>
      <c r="BC19" s="307">
        <v>1.0</v>
      </c>
      <c r="BD19" s="307">
        <v>1.0</v>
      </c>
      <c r="BE19" s="307">
        <v>1.0</v>
      </c>
      <c r="BF19" s="308">
        <v>0.0</v>
      </c>
      <c r="BG19" s="308">
        <v>0.25</v>
      </c>
      <c r="BH19" s="308">
        <v>0.25</v>
      </c>
      <c r="BI19" s="308">
        <v>0.25</v>
      </c>
      <c r="BJ19" s="309" t="s">
        <v>543</v>
      </c>
      <c r="BK19" s="310">
        <v>1.0</v>
      </c>
      <c r="BL19" s="310">
        <v>1.0</v>
      </c>
      <c r="BM19" s="310">
        <v>1.0</v>
      </c>
      <c r="BN19" s="309" t="s">
        <v>544</v>
      </c>
      <c r="BO19" s="308">
        <v>0.11</v>
      </c>
      <c r="BP19" s="308">
        <v>0.11</v>
      </c>
      <c r="BQ19" s="308">
        <v>0.11</v>
      </c>
    </row>
    <row r="20">
      <c r="A20" s="10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7"/>
      <c r="BC20" s="106" t="s">
        <v>140</v>
      </c>
      <c r="BD20" s="6"/>
      <c r="BE20" s="7"/>
      <c r="BF20" s="110">
        <f t="shared" ref="BF20:BI20" si="34">AVERAGE(BF15:BF18)</f>
        <v>0.2499</v>
      </c>
      <c r="BG20" s="110">
        <f t="shared" si="34"/>
        <v>0.4998</v>
      </c>
      <c r="BH20" s="110">
        <f t="shared" si="34"/>
        <v>0.4998</v>
      </c>
      <c r="BI20" s="110">
        <f t="shared" si="34"/>
        <v>0.4998</v>
      </c>
      <c r="BJ20" s="110"/>
      <c r="BK20" s="110"/>
      <c r="BL20" s="110"/>
      <c r="BM20" s="110"/>
      <c r="BN20" s="110">
        <f t="shared" ref="BN20:BQ20" si="35">AVERAGE(BN15:BN18)</f>
        <v>1</v>
      </c>
      <c r="BO20" s="110">
        <f t="shared" si="35"/>
        <v>0.4998</v>
      </c>
      <c r="BP20" s="110">
        <f t="shared" si="35"/>
        <v>0.4998</v>
      </c>
      <c r="BQ20" s="110">
        <f t="shared" si="35"/>
        <v>0.4998</v>
      </c>
    </row>
    <row r="21" ht="15.75" customHeight="1">
      <c r="A21" s="15"/>
      <c r="B21" s="15"/>
      <c r="C21" s="15"/>
      <c r="D21" s="15"/>
      <c r="E21" s="16"/>
      <c r="F21" s="16"/>
      <c r="G21" s="15"/>
      <c r="H21" s="15"/>
      <c r="I21" s="15"/>
      <c r="J21" s="15"/>
      <c r="K21" s="15"/>
      <c r="L21" s="15"/>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1" t="s">
        <v>141</v>
      </c>
      <c r="B22" s="112">
        <v>45457.0</v>
      </c>
      <c r="C22" s="15"/>
      <c r="D22" s="16"/>
      <c r="E22" s="16"/>
      <c r="F22" s="15"/>
      <c r="G22" s="15"/>
      <c r="H22" s="1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7.2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8.75" customHeight="1">
      <c r="A24" s="113" t="s">
        <v>142</v>
      </c>
      <c r="B24" s="112"/>
      <c r="C24" s="15"/>
      <c r="D24" s="16"/>
      <c r="E24" s="16"/>
      <c r="F24" s="114"/>
      <c r="G24" s="114"/>
      <c r="H24" s="114"/>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18.75" customHeight="1">
      <c r="A25" s="113" t="s">
        <v>142</v>
      </c>
      <c r="B25" s="112"/>
      <c r="C25" s="15"/>
      <c r="D25" s="16"/>
      <c r="E25" s="16"/>
      <c r="F25" s="114"/>
      <c r="G25" s="114"/>
      <c r="H25" s="114"/>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8.75" customHeight="1">
      <c r="A26" s="113" t="s">
        <v>142</v>
      </c>
      <c r="B26" s="112"/>
      <c r="C26" s="15"/>
      <c r="D26" s="16"/>
      <c r="E26" s="16"/>
      <c r="F26" s="114"/>
      <c r="G26" s="114"/>
      <c r="H26" s="114"/>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27.75" customHeight="1">
      <c r="A28" s="115" t="s">
        <v>545</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7"/>
    </row>
    <row r="29" ht="15.0"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0" customHeight="1">
      <c r="A30" s="15"/>
      <c r="B30" s="15"/>
      <c r="C30" s="15"/>
      <c r="D30" s="15"/>
      <c r="E30" s="16"/>
      <c r="F30" s="16"/>
      <c r="G30" s="114"/>
      <c r="J30" s="114"/>
      <c r="K30" s="114"/>
      <c r="L30" s="114"/>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9">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20:BB20"/>
    <mergeCell ref="BC20:BE20"/>
    <mergeCell ref="A28:BQ28"/>
    <mergeCell ref="G30:I30"/>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Q19">
    <cfRule type="cellIs" dxfId="0" priority="1" operator="between">
      <formula>0.7</formula>
      <formula>1</formula>
    </cfRule>
  </conditionalFormatting>
  <conditionalFormatting sqref="BF15:BQ19">
    <cfRule type="cellIs" dxfId="1" priority="2" operator="between">
      <formula>0.51</formula>
      <formula>0.69</formula>
    </cfRule>
  </conditionalFormatting>
  <conditionalFormatting sqref="BF15:BQ19">
    <cfRule type="cellIs" dxfId="2" priority="3" operator="between">
      <formula>0</formula>
      <formula>0.5</formula>
    </cfRule>
  </conditionalFormatting>
  <hyperlinks>
    <hyperlink r:id="rId1" ref="AE15"/>
    <hyperlink r:id="rId2" ref="AE16"/>
    <hyperlink r:id="rId3" ref="AE17"/>
    <hyperlink r:id="rId4" ref="AE18"/>
    <hyperlink r:id="rId5" ref="AE19"/>
  </hyperlinks>
  <printOptions/>
  <pageMargins bottom="0.75" footer="0.0" header="0.0" left="0.7" right="0.7" top="0.75"/>
  <pageSetup orientation="landscape"/>
  <drawing r:id="rId6"/>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43"/>
    <col customWidth="1" min="2" max="2" width="48.57"/>
    <col customWidth="1" min="3" max="3" width="49.71"/>
    <col customWidth="1" min="4" max="4" width="25.29"/>
    <col customWidth="1" min="5" max="5" width="23.14"/>
    <col customWidth="1" min="6" max="6" width="19.71"/>
    <col customWidth="1" min="7" max="7" width="46.29"/>
    <col customWidth="1" min="8" max="8" width="55.0"/>
    <col customWidth="1" min="9" max="9" width="53.0"/>
    <col customWidth="1" min="10" max="10" width="44.71"/>
    <col customWidth="1" min="11" max="11" width="30.71"/>
    <col customWidth="1" min="12" max="12" width="53.57"/>
    <col customWidth="1" min="13" max="20" width="15.86"/>
    <col customWidth="1" min="21" max="21" width="46.0"/>
    <col customWidth="1" min="22" max="22" width="92.43"/>
    <col customWidth="1" min="23" max="30" width="15.86"/>
    <col customWidth="1" min="31" max="31" width="40.86"/>
    <col customWidth="1" min="32" max="32" width="88.57"/>
    <col customWidth="1" min="33" max="40" width="15.86"/>
    <col customWidth="1" min="41" max="41" width="30.0"/>
    <col customWidth="1" min="42" max="42" width="35.71"/>
    <col customWidth="1" min="43" max="50" width="15.86"/>
    <col customWidth="1" min="51" max="51" width="40.57"/>
    <col customWidth="1" min="52" max="52" width="36.14"/>
    <col customWidth="1" min="53" max="53" width="24.57"/>
    <col customWidth="1" min="54" max="57" width="17.71"/>
    <col customWidth="1" min="58" max="65" width="12.29"/>
    <col customWidth="1" min="66" max="66" width="17.71"/>
    <col customWidth="1" min="67" max="69" width="12.29"/>
  </cols>
  <sheetData>
    <row r="1" ht="20.25" customHeight="1">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4"/>
      <c r="BI1" s="5" t="s">
        <v>546</v>
      </c>
      <c r="BJ1" s="6"/>
      <c r="BK1" s="6"/>
      <c r="BL1" s="6"/>
      <c r="BM1" s="6"/>
      <c r="BN1" s="6"/>
      <c r="BO1" s="6"/>
      <c r="BP1" s="6"/>
      <c r="BQ1" s="7"/>
    </row>
    <row r="2" ht="20.25" customHeight="1">
      <c r="A2" s="8"/>
      <c r="B2" s="9"/>
      <c r="BH2" s="10"/>
      <c r="BI2" s="5" t="s">
        <v>547</v>
      </c>
      <c r="BJ2" s="6"/>
      <c r="BK2" s="6"/>
      <c r="BL2" s="6"/>
      <c r="BM2" s="6"/>
      <c r="BN2" s="6"/>
      <c r="BO2" s="6"/>
      <c r="BP2" s="6"/>
      <c r="BQ2" s="7"/>
    </row>
    <row r="3" ht="20.25" customHeight="1">
      <c r="A3" s="8"/>
      <c r="B3" s="9"/>
      <c r="BH3" s="10"/>
      <c r="BI3" s="5" t="s">
        <v>548</v>
      </c>
      <c r="BJ3" s="6"/>
      <c r="BK3" s="6"/>
      <c r="BL3" s="6"/>
      <c r="BM3" s="6"/>
      <c r="BN3" s="6"/>
      <c r="BO3" s="6"/>
      <c r="BP3" s="6"/>
      <c r="BQ3" s="7"/>
    </row>
    <row r="4" ht="20.25" customHeight="1">
      <c r="A4" s="11"/>
      <c r="B4" s="12"/>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4"/>
      <c r="BI4" s="5" t="s">
        <v>549</v>
      </c>
      <c r="BJ4" s="6"/>
      <c r="BK4" s="6"/>
      <c r="BL4" s="6"/>
      <c r="BM4" s="6"/>
      <c r="BN4" s="6"/>
      <c r="BO4" s="6"/>
      <c r="BP4" s="6"/>
      <c r="BQ4" s="7"/>
    </row>
    <row r="5" ht="19.5" customHeight="1">
      <c r="A5" s="15"/>
      <c r="B5" s="15"/>
      <c r="C5" s="15"/>
      <c r="D5" s="15"/>
      <c r="E5" s="16"/>
      <c r="F5" s="16"/>
      <c r="G5" s="15"/>
      <c r="H5" s="15"/>
      <c r="I5" s="15"/>
      <c r="J5" s="15"/>
      <c r="K5" s="15"/>
      <c r="L5" s="15"/>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8"/>
      <c r="BF5" s="10"/>
      <c r="BG5" s="18"/>
      <c r="BH5" s="18"/>
      <c r="BI5" s="18"/>
      <c r="BJ5" s="18"/>
      <c r="BK5" s="18"/>
      <c r="BL5" s="18"/>
      <c r="BM5" s="18"/>
      <c r="BN5" s="17"/>
      <c r="BO5" s="17"/>
      <c r="BP5" s="17"/>
      <c r="BQ5" s="17"/>
    </row>
    <row r="6" ht="28.5" customHeight="1">
      <c r="A6" s="19" t="s">
        <v>5</v>
      </c>
      <c r="B6" s="20" t="s">
        <v>550</v>
      </c>
      <c r="C6" s="6"/>
      <c r="D6" s="6"/>
      <c r="E6" s="7"/>
      <c r="F6" s="21"/>
      <c r="G6" s="21"/>
      <c r="H6" s="21"/>
      <c r="I6" s="21"/>
      <c r="J6" s="21"/>
      <c r="K6" s="21"/>
      <c r="L6" s="21"/>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8"/>
      <c r="BC6" s="18"/>
      <c r="BD6" s="18"/>
      <c r="BE6" s="18"/>
      <c r="BF6" s="18"/>
      <c r="BG6" s="18"/>
      <c r="BH6" s="18"/>
      <c r="BI6" s="18"/>
      <c r="BJ6" s="18"/>
      <c r="BK6" s="18"/>
      <c r="BL6" s="18"/>
      <c r="BM6" s="18"/>
      <c r="BN6" s="17"/>
      <c r="BO6" s="17"/>
      <c r="BP6" s="17"/>
      <c r="BQ6" s="17"/>
    </row>
    <row r="7" ht="55.5" customHeight="1">
      <c r="A7" s="19" t="s">
        <v>7</v>
      </c>
      <c r="B7" s="22" t="s">
        <v>269</v>
      </c>
      <c r="C7" s="6"/>
      <c r="D7" s="6"/>
      <c r="E7" s="7"/>
      <c r="F7" s="21"/>
      <c r="G7" s="21"/>
      <c r="H7" s="21"/>
      <c r="I7" s="21"/>
      <c r="J7" s="21"/>
      <c r="K7" s="21"/>
      <c r="L7" s="21"/>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8"/>
      <c r="BC7" s="18"/>
      <c r="BD7" s="18"/>
      <c r="BE7" s="18"/>
      <c r="BF7" s="18"/>
      <c r="BG7" s="18"/>
      <c r="BH7" s="18"/>
      <c r="BI7" s="18"/>
      <c r="BJ7" s="18"/>
      <c r="BK7" s="18"/>
      <c r="BL7" s="18"/>
      <c r="BM7" s="18"/>
      <c r="BN7" s="17"/>
      <c r="BO7" s="17"/>
      <c r="BP7" s="17"/>
      <c r="BQ7" s="17"/>
    </row>
    <row r="8" ht="30.0" customHeight="1">
      <c r="A8" s="19" t="s">
        <v>9</v>
      </c>
      <c r="B8" s="23">
        <v>2025.0</v>
      </c>
      <c r="C8" s="6"/>
      <c r="D8" s="6"/>
      <c r="E8" s="7"/>
      <c r="F8" s="21"/>
      <c r="G8" s="21"/>
      <c r="H8" s="21"/>
      <c r="I8" s="21"/>
      <c r="J8" s="21"/>
      <c r="K8" s="21"/>
      <c r="L8" s="21"/>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8"/>
      <c r="BC8" s="18"/>
      <c r="BD8" s="18"/>
      <c r="BE8" s="18"/>
      <c r="BF8" s="18"/>
      <c r="BG8" s="18"/>
      <c r="BH8" s="18"/>
      <c r="BI8" s="18"/>
      <c r="BJ8" s="18"/>
      <c r="BK8" s="18"/>
      <c r="BL8" s="18"/>
      <c r="BM8" s="18"/>
      <c r="BN8" s="17"/>
      <c r="BO8" s="17"/>
      <c r="BP8" s="17"/>
      <c r="BQ8" s="17"/>
    </row>
    <row r="9" ht="30.0" customHeight="1">
      <c r="A9" s="19" t="s">
        <v>10</v>
      </c>
      <c r="B9" s="20" t="s">
        <v>270</v>
      </c>
      <c r="C9" s="6"/>
      <c r="D9" s="6"/>
      <c r="E9" s="7"/>
      <c r="F9" s="21"/>
      <c r="G9" s="21"/>
      <c r="H9" s="21"/>
      <c r="I9" s="21"/>
      <c r="J9" s="21"/>
      <c r="K9" s="21"/>
      <c r="L9" s="21"/>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8"/>
      <c r="BC9" s="18"/>
      <c r="BD9" s="18"/>
      <c r="BE9" s="18"/>
      <c r="BF9" s="18"/>
      <c r="BG9" s="18"/>
      <c r="BH9" s="18"/>
      <c r="BI9" s="18"/>
      <c r="BJ9" s="18"/>
      <c r="BK9" s="18"/>
      <c r="BL9" s="18"/>
      <c r="BM9" s="18"/>
      <c r="BN9" s="17"/>
      <c r="BO9" s="17"/>
      <c r="BP9" s="17"/>
      <c r="BQ9" s="17"/>
    </row>
    <row r="10" ht="14.25" customHeight="1">
      <c r="A10" s="15"/>
      <c r="B10" s="15"/>
      <c r="C10" s="15"/>
      <c r="D10" s="15"/>
      <c r="E10" s="16"/>
      <c r="F10" s="16"/>
      <c r="G10" s="15"/>
      <c r="H10" s="15"/>
      <c r="I10" s="15"/>
      <c r="J10" s="15"/>
      <c r="K10" s="15"/>
      <c r="L10" s="15"/>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8"/>
      <c r="BC10" s="18"/>
      <c r="BD10" s="18"/>
      <c r="BE10" s="18"/>
      <c r="BF10" s="18"/>
      <c r="BG10" s="18"/>
      <c r="BH10" s="18"/>
      <c r="BI10" s="18"/>
      <c r="BJ10" s="18"/>
      <c r="BK10" s="18"/>
      <c r="BL10" s="18"/>
      <c r="BM10" s="18"/>
      <c r="BN10" s="17"/>
      <c r="BO10" s="17"/>
      <c r="BP10" s="17"/>
      <c r="BQ10" s="17"/>
    </row>
    <row r="11" ht="33.0" customHeight="1">
      <c r="A11" s="24" t="s">
        <v>12</v>
      </c>
      <c r="B11" s="24" t="s">
        <v>151</v>
      </c>
      <c r="C11" s="24" t="s">
        <v>14</v>
      </c>
      <c r="D11" s="24" t="s">
        <v>15</v>
      </c>
      <c r="E11" s="24" t="s">
        <v>16</v>
      </c>
      <c r="F11" s="24" t="s">
        <v>17</v>
      </c>
      <c r="G11" s="24" t="s">
        <v>18</v>
      </c>
      <c r="H11" s="24" t="s">
        <v>19</v>
      </c>
      <c r="I11" s="24" t="s">
        <v>20</v>
      </c>
      <c r="J11" s="24" t="s">
        <v>21</v>
      </c>
      <c r="K11" s="24" t="s">
        <v>22</v>
      </c>
      <c r="L11" s="24" t="s">
        <v>23</v>
      </c>
      <c r="M11" s="121" t="s">
        <v>24</v>
      </c>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3"/>
      <c r="BA11" s="26" t="s">
        <v>25</v>
      </c>
      <c r="BB11" s="27" t="s">
        <v>26</v>
      </c>
      <c r="BC11" s="6"/>
      <c r="BD11" s="6"/>
      <c r="BE11" s="7"/>
      <c r="BF11" s="28" t="s">
        <v>27</v>
      </c>
      <c r="BG11" s="6"/>
      <c r="BH11" s="6"/>
      <c r="BI11" s="7"/>
      <c r="BJ11" s="28" t="s">
        <v>28</v>
      </c>
      <c r="BK11" s="6"/>
      <c r="BL11" s="6"/>
      <c r="BM11" s="7"/>
      <c r="BN11" s="29" t="s">
        <v>152</v>
      </c>
      <c r="BO11" s="6"/>
      <c r="BP11" s="6"/>
      <c r="BQ11" s="7"/>
    </row>
    <row r="12" ht="21.75" customHeight="1">
      <c r="A12" s="8"/>
      <c r="B12" s="8"/>
      <c r="C12" s="8"/>
      <c r="D12" s="8"/>
      <c r="E12" s="8"/>
      <c r="F12" s="8"/>
      <c r="G12" s="8"/>
      <c r="H12" s="8"/>
      <c r="I12" s="8"/>
      <c r="J12" s="8"/>
      <c r="K12" s="8"/>
      <c r="L12" s="8"/>
      <c r="M12" s="121" t="s">
        <v>30</v>
      </c>
      <c r="N12" s="122"/>
      <c r="O12" s="122"/>
      <c r="P12" s="122"/>
      <c r="Q12" s="122"/>
      <c r="R12" s="122"/>
      <c r="S12" s="122"/>
      <c r="T12" s="122"/>
      <c r="U12" s="122"/>
      <c r="V12" s="123"/>
      <c r="W12" s="121" t="s">
        <v>31</v>
      </c>
      <c r="X12" s="122"/>
      <c r="Y12" s="122"/>
      <c r="Z12" s="122"/>
      <c r="AA12" s="122"/>
      <c r="AB12" s="122"/>
      <c r="AC12" s="122"/>
      <c r="AD12" s="122"/>
      <c r="AE12" s="122"/>
      <c r="AF12" s="123"/>
      <c r="AG12" s="121" t="s">
        <v>32</v>
      </c>
      <c r="AH12" s="122"/>
      <c r="AI12" s="122"/>
      <c r="AJ12" s="122"/>
      <c r="AK12" s="122"/>
      <c r="AL12" s="122"/>
      <c r="AM12" s="122"/>
      <c r="AN12" s="122"/>
      <c r="AO12" s="122"/>
      <c r="AP12" s="123"/>
      <c r="AQ12" s="147" t="s">
        <v>33</v>
      </c>
      <c r="AR12" s="148"/>
      <c r="AS12" s="148"/>
      <c r="AT12" s="148"/>
      <c r="AU12" s="148"/>
      <c r="AV12" s="148"/>
      <c r="AW12" s="148"/>
      <c r="AX12" s="148"/>
      <c r="AY12" s="148"/>
      <c r="AZ12" s="149"/>
      <c r="BA12" s="8"/>
      <c r="BB12" s="30" t="s">
        <v>34</v>
      </c>
      <c r="BC12" s="30" t="s">
        <v>31</v>
      </c>
      <c r="BD12" s="30" t="s">
        <v>35</v>
      </c>
      <c r="BE12" s="30" t="s">
        <v>36</v>
      </c>
      <c r="BF12" s="31" t="s">
        <v>37</v>
      </c>
      <c r="BG12" s="31" t="s">
        <v>38</v>
      </c>
      <c r="BH12" s="31" t="s">
        <v>39</v>
      </c>
      <c r="BI12" s="31" t="s">
        <v>40</v>
      </c>
      <c r="BJ12" s="31">
        <v>2024.0</v>
      </c>
      <c r="BK12" s="31">
        <v>2025.0</v>
      </c>
      <c r="BL12" s="31">
        <v>2026.0</v>
      </c>
      <c r="BM12" s="31">
        <v>2027.0</v>
      </c>
      <c r="BN12" s="32">
        <v>2024.0</v>
      </c>
      <c r="BO12" s="32">
        <v>2025.0</v>
      </c>
      <c r="BP12" s="32">
        <v>2026.0</v>
      </c>
      <c r="BQ12" s="32">
        <v>2027.0</v>
      </c>
    </row>
    <row r="13" ht="36.0" customHeight="1">
      <c r="A13" s="8"/>
      <c r="B13" s="8"/>
      <c r="C13" s="8"/>
      <c r="D13" s="8"/>
      <c r="E13" s="8"/>
      <c r="F13" s="8"/>
      <c r="G13" s="8"/>
      <c r="H13" s="8"/>
      <c r="I13" s="8"/>
      <c r="J13" s="8"/>
      <c r="K13" s="8"/>
      <c r="L13" s="8"/>
      <c r="M13" s="25" t="s">
        <v>41</v>
      </c>
      <c r="N13" s="7"/>
      <c r="O13" s="25" t="s">
        <v>42</v>
      </c>
      <c r="P13" s="7"/>
      <c r="Q13" s="25" t="s">
        <v>43</v>
      </c>
      <c r="R13" s="7"/>
      <c r="S13" s="25" t="s">
        <v>44</v>
      </c>
      <c r="T13" s="7"/>
      <c r="U13" s="33" t="s">
        <v>45</v>
      </c>
      <c r="V13" s="33" t="s">
        <v>551</v>
      </c>
      <c r="W13" s="25" t="s">
        <v>47</v>
      </c>
      <c r="X13" s="7"/>
      <c r="Y13" s="25" t="s">
        <v>48</v>
      </c>
      <c r="Z13" s="7"/>
      <c r="AA13" s="25" t="s">
        <v>49</v>
      </c>
      <c r="AB13" s="7"/>
      <c r="AC13" s="25" t="s">
        <v>44</v>
      </c>
      <c r="AD13" s="7"/>
      <c r="AE13" s="33" t="s">
        <v>45</v>
      </c>
      <c r="AF13" s="33" t="s">
        <v>551</v>
      </c>
      <c r="AG13" s="25" t="s">
        <v>50</v>
      </c>
      <c r="AH13" s="7"/>
      <c r="AI13" s="25" t="s">
        <v>51</v>
      </c>
      <c r="AJ13" s="7"/>
      <c r="AK13" s="25" t="s">
        <v>52</v>
      </c>
      <c r="AL13" s="7"/>
      <c r="AM13" s="25" t="s">
        <v>44</v>
      </c>
      <c r="AN13" s="7"/>
      <c r="AO13" s="33" t="s">
        <v>45</v>
      </c>
      <c r="AP13" s="33" t="s">
        <v>551</v>
      </c>
      <c r="AQ13" s="25" t="s">
        <v>53</v>
      </c>
      <c r="AR13" s="7"/>
      <c r="AS13" s="25" t="s">
        <v>54</v>
      </c>
      <c r="AT13" s="7"/>
      <c r="AU13" s="25" t="s">
        <v>55</v>
      </c>
      <c r="AV13" s="7"/>
      <c r="AW13" s="25" t="s">
        <v>44</v>
      </c>
      <c r="AX13" s="7"/>
      <c r="AY13" s="33" t="s">
        <v>45</v>
      </c>
      <c r="AZ13" s="33" t="s">
        <v>551</v>
      </c>
      <c r="BA13" s="8"/>
      <c r="BB13" s="8"/>
      <c r="BC13" s="8"/>
      <c r="BD13" s="8"/>
      <c r="BE13" s="8"/>
      <c r="BF13" s="8"/>
      <c r="BG13" s="8"/>
      <c r="BH13" s="8"/>
      <c r="BI13" s="8"/>
      <c r="BJ13" s="8"/>
      <c r="BK13" s="8"/>
      <c r="BL13" s="8"/>
      <c r="BM13" s="8"/>
      <c r="BN13" s="8"/>
      <c r="BO13" s="8"/>
      <c r="BP13" s="8"/>
      <c r="BQ13" s="8"/>
    </row>
    <row r="14" ht="29.25" customHeight="1">
      <c r="A14" s="11"/>
      <c r="B14" s="11"/>
      <c r="C14" s="11"/>
      <c r="D14" s="11"/>
      <c r="E14" s="11"/>
      <c r="F14" s="11"/>
      <c r="G14" s="11"/>
      <c r="H14" s="11"/>
      <c r="I14" s="11"/>
      <c r="J14" s="11"/>
      <c r="K14" s="11"/>
      <c r="L14" s="11"/>
      <c r="M14" s="34" t="s">
        <v>56</v>
      </c>
      <c r="N14" s="35" t="s">
        <v>57</v>
      </c>
      <c r="O14" s="34" t="s">
        <v>56</v>
      </c>
      <c r="P14" s="35" t="s">
        <v>57</v>
      </c>
      <c r="Q14" s="34" t="s">
        <v>56</v>
      </c>
      <c r="R14" s="35" t="s">
        <v>57</v>
      </c>
      <c r="S14" s="34" t="s">
        <v>56</v>
      </c>
      <c r="T14" s="35" t="s">
        <v>57</v>
      </c>
      <c r="U14" s="33" t="s">
        <v>58</v>
      </c>
      <c r="V14" s="33" t="s">
        <v>59</v>
      </c>
      <c r="W14" s="34" t="s">
        <v>56</v>
      </c>
      <c r="X14" s="35" t="s">
        <v>57</v>
      </c>
      <c r="Y14" s="34" t="s">
        <v>56</v>
      </c>
      <c r="Z14" s="35" t="s">
        <v>57</v>
      </c>
      <c r="AA14" s="34" t="s">
        <v>56</v>
      </c>
      <c r="AB14" s="35" t="s">
        <v>57</v>
      </c>
      <c r="AC14" s="34" t="s">
        <v>56</v>
      </c>
      <c r="AD14" s="35" t="s">
        <v>57</v>
      </c>
      <c r="AE14" s="33" t="s">
        <v>58</v>
      </c>
      <c r="AF14" s="33" t="s">
        <v>59</v>
      </c>
      <c r="AG14" s="34" t="s">
        <v>56</v>
      </c>
      <c r="AH14" s="35" t="s">
        <v>57</v>
      </c>
      <c r="AI14" s="34" t="s">
        <v>56</v>
      </c>
      <c r="AJ14" s="35" t="s">
        <v>57</v>
      </c>
      <c r="AK14" s="34" t="s">
        <v>56</v>
      </c>
      <c r="AL14" s="35" t="s">
        <v>57</v>
      </c>
      <c r="AM14" s="34" t="s">
        <v>56</v>
      </c>
      <c r="AN14" s="35" t="s">
        <v>57</v>
      </c>
      <c r="AO14" s="33" t="s">
        <v>58</v>
      </c>
      <c r="AP14" s="33" t="s">
        <v>59</v>
      </c>
      <c r="AQ14" s="34" t="s">
        <v>56</v>
      </c>
      <c r="AR14" s="35" t="s">
        <v>57</v>
      </c>
      <c r="AS14" s="34" t="s">
        <v>56</v>
      </c>
      <c r="AT14" s="35" t="s">
        <v>57</v>
      </c>
      <c r="AU14" s="34" t="s">
        <v>56</v>
      </c>
      <c r="AV14" s="35" t="s">
        <v>57</v>
      </c>
      <c r="AW14" s="34" t="s">
        <v>56</v>
      </c>
      <c r="AX14" s="35" t="s">
        <v>57</v>
      </c>
      <c r="AY14" s="33" t="s">
        <v>58</v>
      </c>
      <c r="AZ14" s="33" t="s">
        <v>59</v>
      </c>
      <c r="BA14" s="11"/>
      <c r="BB14" s="11"/>
      <c r="BC14" s="11"/>
      <c r="BD14" s="11"/>
      <c r="BE14" s="11"/>
      <c r="BF14" s="11"/>
      <c r="BG14" s="11"/>
      <c r="BH14" s="11"/>
      <c r="BI14" s="11"/>
      <c r="BJ14" s="11"/>
      <c r="BK14" s="11"/>
      <c r="BL14" s="11"/>
      <c r="BM14" s="11"/>
      <c r="BN14" s="11"/>
      <c r="BO14" s="11"/>
      <c r="BP14" s="11"/>
      <c r="BQ14" s="11"/>
    </row>
    <row r="15" ht="138.0" customHeight="1">
      <c r="A15" s="36" t="s">
        <v>552</v>
      </c>
      <c r="B15" s="311" t="s">
        <v>61</v>
      </c>
      <c r="C15" s="312" t="s">
        <v>553</v>
      </c>
      <c r="D15" s="313">
        <v>1.0</v>
      </c>
      <c r="E15" s="313">
        <v>1.0</v>
      </c>
      <c r="F15" s="314"/>
      <c r="G15" s="315" t="s">
        <v>554</v>
      </c>
      <c r="H15" s="316" t="s">
        <v>555</v>
      </c>
      <c r="I15" s="317" t="s">
        <v>556</v>
      </c>
      <c r="J15" s="318" t="s">
        <v>276</v>
      </c>
      <c r="K15" s="319" t="s">
        <v>557</v>
      </c>
      <c r="L15" s="320" t="s">
        <v>558</v>
      </c>
      <c r="M15" s="165">
        <v>0.0833</v>
      </c>
      <c r="N15" s="165">
        <v>0.0833</v>
      </c>
      <c r="O15" s="165">
        <v>0.0833</v>
      </c>
      <c r="P15" s="165">
        <v>0.0833</v>
      </c>
      <c r="Q15" s="165">
        <v>0.0833</v>
      </c>
      <c r="R15" s="165">
        <v>0.0833</v>
      </c>
      <c r="S15" s="44">
        <f t="shared" ref="S15:T15" si="1">M15+O15+Q15</f>
        <v>0.2499</v>
      </c>
      <c r="T15" s="44">
        <f t="shared" si="1"/>
        <v>0.2499</v>
      </c>
      <c r="U15" s="93" t="s">
        <v>559</v>
      </c>
      <c r="V15" s="185" t="s">
        <v>560</v>
      </c>
      <c r="W15" s="321">
        <v>0.0833</v>
      </c>
      <c r="X15" s="321">
        <v>0.0833</v>
      </c>
      <c r="Y15" s="321">
        <v>0.0833</v>
      </c>
      <c r="Z15" s="321">
        <v>0.0833</v>
      </c>
      <c r="AA15" s="321">
        <v>0.0833</v>
      </c>
      <c r="AB15" s="321">
        <v>0.0833</v>
      </c>
      <c r="AC15" s="44">
        <f t="shared" ref="AC15:AD15" si="2">W15+Y15+AA15</f>
        <v>0.2499</v>
      </c>
      <c r="AD15" s="44">
        <f t="shared" si="2"/>
        <v>0.2499</v>
      </c>
      <c r="AE15" s="322" t="s">
        <v>561</v>
      </c>
      <c r="AF15" s="212" t="s">
        <v>562</v>
      </c>
      <c r="AG15" s="165">
        <v>0.0833</v>
      </c>
      <c r="AH15" s="165"/>
      <c r="AI15" s="165">
        <v>0.0833</v>
      </c>
      <c r="AJ15" s="165"/>
      <c r="AK15" s="165">
        <v>0.0833</v>
      </c>
      <c r="AL15" s="165"/>
      <c r="AM15" s="44">
        <f t="shared" ref="AM15:AN15" si="3">AG15+AI15+AK15</f>
        <v>0.2499</v>
      </c>
      <c r="AN15" s="44">
        <f t="shared" si="3"/>
        <v>0</v>
      </c>
      <c r="AO15" s="49"/>
      <c r="AP15" s="49"/>
      <c r="AQ15" s="165">
        <v>0.0833</v>
      </c>
      <c r="AR15" s="165"/>
      <c r="AS15" s="165">
        <v>0.0833</v>
      </c>
      <c r="AT15" s="165"/>
      <c r="AU15" s="165">
        <v>0.0833</v>
      </c>
      <c r="AV15" s="165"/>
      <c r="AW15" s="44">
        <f t="shared" ref="AW15:AX15" si="4">AQ15+AS15+AU15</f>
        <v>0.2499</v>
      </c>
      <c r="AX15" s="44">
        <f t="shared" si="4"/>
        <v>0</v>
      </c>
      <c r="AY15" s="49"/>
      <c r="AZ15" s="49"/>
      <c r="BA15" s="52">
        <f t="shared" ref="BA15:BA19" si="11">S15+AC15+AM15+AW15</f>
        <v>0.9996</v>
      </c>
      <c r="BB15" s="44">
        <f t="shared" ref="BB15:BB19" si="12">+T15</f>
        <v>0.2499</v>
      </c>
      <c r="BC15" s="49">
        <f t="shared" ref="BC15:BC19" si="13">+T15+AD15</f>
        <v>0.4998</v>
      </c>
      <c r="BD15" s="49">
        <f t="shared" ref="BD15:BD19" si="14">+T15+AD15+AN15</f>
        <v>0.4998</v>
      </c>
      <c r="BE15" s="49">
        <f t="shared" ref="BE15:BE19" si="15">+T15+AD15+AN15+AX15</f>
        <v>0.4998</v>
      </c>
      <c r="BF15" s="53">
        <f t="shared" ref="BF15:BI15" si="5">IF(AND(BB15&gt;0,$BA15&gt;0),BB15/$BA15,0)</f>
        <v>0.25</v>
      </c>
      <c r="BG15" s="53">
        <f t="shared" si="5"/>
        <v>0.5</v>
      </c>
      <c r="BH15" s="53">
        <f t="shared" si="5"/>
        <v>0.5</v>
      </c>
      <c r="BI15" s="53">
        <f t="shared" si="5"/>
        <v>0.5</v>
      </c>
      <c r="BJ15" s="53">
        <v>1.0</v>
      </c>
      <c r="BK15" s="53">
        <f t="shared" ref="BK15:BK19" si="17">BI15</f>
        <v>0.5</v>
      </c>
      <c r="BL15" s="53">
        <f t="shared" ref="BL15:BL19" si="18">BI15</f>
        <v>0.5</v>
      </c>
      <c r="BM15" s="53">
        <f t="shared" ref="BM15:BM19" si="19">BI15</f>
        <v>0.5</v>
      </c>
      <c r="BN15" s="53">
        <f t="shared" ref="BN15:BQ15" si="6">(IF(AND(BJ15&gt;0,$D15&gt;0),BJ15/$D15,0))</f>
        <v>1</v>
      </c>
      <c r="BO15" s="53">
        <f t="shared" si="6"/>
        <v>0.5</v>
      </c>
      <c r="BP15" s="53">
        <f t="shared" si="6"/>
        <v>0.5</v>
      </c>
      <c r="BQ15" s="53">
        <f t="shared" si="6"/>
        <v>0.5</v>
      </c>
    </row>
    <row r="16" ht="126.0" customHeight="1">
      <c r="A16" s="8"/>
      <c r="B16" s="11"/>
      <c r="C16" s="312" t="s">
        <v>563</v>
      </c>
      <c r="D16" s="313">
        <v>1.0</v>
      </c>
      <c r="E16" s="313">
        <v>1.0</v>
      </c>
      <c r="F16" s="314"/>
      <c r="G16" s="315" t="s">
        <v>564</v>
      </c>
      <c r="H16" s="315" t="s">
        <v>565</v>
      </c>
      <c r="I16" s="317" t="s">
        <v>566</v>
      </c>
      <c r="J16" s="318" t="s">
        <v>276</v>
      </c>
      <c r="K16" s="319" t="s">
        <v>567</v>
      </c>
      <c r="L16" s="323" t="s">
        <v>558</v>
      </c>
      <c r="M16" s="165">
        <v>0.0833</v>
      </c>
      <c r="N16" s="165">
        <v>0.0833</v>
      </c>
      <c r="O16" s="165">
        <v>0.0833</v>
      </c>
      <c r="P16" s="165">
        <v>0.0833</v>
      </c>
      <c r="Q16" s="165">
        <v>0.0833</v>
      </c>
      <c r="R16" s="165">
        <v>0.0833</v>
      </c>
      <c r="S16" s="44">
        <f t="shared" ref="S16:T16" si="7">M16+O16+Q16</f>
        <v>0.2499</v>
      </c>
      <c r="T16" s="44">
        <f t="shared" si="7"/>
        <v>0.2499</v>
      </c>
      <c r="U16" s="93" t="s">
        <v>568</v>
      </c>
      <c r="V16" s="93" t="s">
        <v>569</v>
      </c>
      <c r="W16" s="321">
        <v>0.0833</v>
      </c>
      <c r="X16" s="321">
        <v>0.0833</v>
      </c>
      <c r="Y16" s="321">
        <v>0.0833</v>
      </c>
      <c r="Z16" s="321">
        <v>0.0833</v>
      </c>
      <c r="AA16" s="321">
        <v>0.0833</v>
      </c>
      <c r="AB16" s="321">
        <v>0.0833</v>
      </c>
      <c r="AC16" s="44">
        <f t="shared" ref="AC16:AD16" si="8">W16+Y16+AA16</f>
        <v>0.2499</v>
      </c>
      <c r="AD16" s="44">
        <f t="shared" si="8"/>
        <v>0.2499</v>
      </c>
      <c r="AE16" s="322" t="s">
        <v>568</v>
      </c>
      <c r="AF16" s="324" t="s">
        <v>570</v>
      </c>
      <c r="AG16" s="165">
        <v>0.0833</v>
      </c>
      <c r="AH16" s="165"/>
      <c r="AI16" s="165">
        <v>0.0833</v>
      </c>
      <c r="AJ16" s="165"/>
      <c r="AK16" s="165">
        <v>0.0833</v>
      </c>
      <c r="AL16" s="165"/>
      <c r="AM16" s="44">
        <f t="shared" ref="AM16:AN16" si="9">AG16+AI16+AK16</f>
        <v>0.2499</v>
      </c>
      <c r="AN16" s="44">
        <f t="shared" si="9"/>
        <v>0</v>
      </c>
      <c r="AO16" s="49"/>
      <c r="AP16" s="49"/>
      <c r="AQ16" s="165">
        <v>0.0833</v>
      </c>
      <c r="AR16" s="165"/>
      <c r="AS16" s="165">
        <v>0.0833</v>
      </c>
      <c r="AT16" s="165"/>
      <c r="AU16" s="165">
        <v>0.0833</v>
      </c>
      <c r="AV16" s="165"/>
      <c r="AW16" s="44">
        <f t="shared" ref="AW16:AX16" si="10">AQ16+AS16+AU16</f>
        <v>0.2499</v>
      </c>
      <c r="AX16" s="44">
        <f t="shared" si="10"/>
        <v>0</v>
      </c>
      <c r="AY16" s="49"/>
      <c r="AZ16" s="49"/>
      <c r="BA16" s="52">
        <f t="shared" si="11"/>
        <v>0.9996</v>
      </c>
      <c r="BB16" s="44">
        <f t="shared" si="12"/>
        <v>0.2499</v>
      </c>
      <c r="BC16" s="49">
        <f t="shared" si="13"/>
        <v>0.4998</v>
      </c>
      <c r="BD16" s="49">
        <f t="shared" si="14"/>
        <v>0.4998</v>
      </c>
      <c r="BE16" s="49">
        <f t="shared" si="15"/>
        <v>0.4998</v>
      </c>
      <c r="BF16" s="53">
        <f t="shared" ref="BF16:BI16" si="16">IF(AND(BB16&gt;0,$BA16&gt;0),BB16/$BA16,0)</f>
        <v>0.25</v>
      </c>
      <c r="BG16" s="53">
        <f t="shared" si="16"/>
        <v>0.5</v>
      </c>
      <c r="BH16" s="53">
        <f t="shared" si="16"/>
        <v>0.5</v>
      </c>
      <c r="BI16" s="53">
        <f t="shared" si="16"/>
        <v>0.5</v>
      </c>
      <c r="BJ16" s="325">
        <v>1.0</v>
      </c>
      <c r="BK16" s="53">
        <f t="shared" si="17"/>
        <v>0.5</v>
      </c>
      <c r="BL16" s="53">
        <f t="shared" si="18"/>
        <v>0.5</v>
      </c>
      <c r="BM16" s="53">
        <f t="shared" si="19"/>
        <v>0.5</v>
      </c>
      <c r="BN16" s="53">
        <f t="shared" ref="BN16:BQ16" si="20">(IF(AND(BJ16&gt;0,$D16&gt;0),BJ16/$D16,0))</f>
        <v>1</v>
      </c>
      <c r="BO16" s="53">
        <f t="shared" si="20"/>
        <v>0.5</v>
      </c>
      <c r="BP16" s="53">
        <f t="shared" si="20"/>
        <v>0.5</v>
      </c>
      <c r="BQ16" s="53">
        <f t="shared" si="20"/>
        <v>0.5</v>
      </c>
    </row>
    <row r="17" ht="55.5" customHeight="1">
      <c r="A17" s="8"/>
      <c r="B17" s="326" t="s">
        <v>571</v>
      </c>
      <c r="C17" s="312" t="s">
        <v>572</v>
      </c>
      <c r="D17" s="313">
        <v>1.0</v>
      </c>
      <c r="E17" s="313">
        <v>1.0</v>
      </c>
      <c r="F17" s="314"/>
      <c r="G17" s="315" t="s">
        <v>573</v>
      </c>
      <c r="H17" s="315" t="s">
        <v>574</v>
      </c>
      <c r="I17" s="317" t="s">
        <v>575</v>
      </c>
      <c r="J17" s="318" t="s">
        <v>276</v>
      </c>
      <c r="K17" s="319" t="s">
        <v>576</v>
      </c>
      <c r="L17" s="323" t="s">
        <v>558</v>
      </c>
      <c r="M17" s="165">
        <v>0.0833</v>
      </c>
      <c r="N17" s="165">
        <v>0.0833</v>
      </c>
      <c r="O17" s="165">
        <v>0.0833</v>
      </c>
      <c r="P17" s="165">
        <v>0.0833</v>
      </c>
      <c r="Q17" s="165">
        <v>0.0833</v>
      </c>
      <c r="R17" s="165">
        <v>0.0833</v>
      </c>
      <c r="S17" s="44">
        <f t="shared" ref="S17:T17" si="21">M17+O17+Q17</f>
        <v>0.2499</v>
      </c>
      <c r="T17" s="44">
        <f t="shared" si="21"/>
        <v>0.2499</v>
      </c>
      <c r="U17" s="93" t="s">
        <v>577</v>
      </c>
      <c r="V17" s="93" t="s">
        <v>578</v>
      </c>
      <c r="W17" s="321">
        <v>0.0833</v>
      </c>
      <c r="X17" s="321">
        <v>0.0833</v>
      </c>
      <c r="Y17" s="321">
        <v>0.0833</v>
      </c>
      <c r="Z17" s="321">
        <v>0.0833</v>
      </c>
      <c r="AA17" s="321">
        <v>0.0833</v>
      </c>
      <c r="AB17" s="321">
        <v>0.0833</v>
      </c>
      <c r="AC17" s="44">
        <f t="shared" ref="AC17:AD17" si="22">W17+Y17+AA17</f>
        <v>0.2499</v>
      </c>
      <c r="AD17" s="44">
        <f t="shared" si="22"/>
        <v>0.2499</v>
      </c>
      <c r="AE17" s="322" t="s">
        <v>577</v>
      </c>
      <c r="AF17" s="324" t="s">
        <v>579</v>
      </c>
      <c r="AG17" s="165">
        <v>0.0833</v>
      </c>
      <c r="AH17" s="165"/>
      <c r="AI17" s="165">
        <v>0.0833</v>
      </c>
      <c r="AJ17" s="165"/>
      <c r="AK17" s="165">
        <v>0.0833</v>
      </c>
      <c r="AL17" s="165"/>
      <c r="AM17" s="44">
        <f t="shared" ref="AM17:AN17" si="23">AG17+AI17+AK17</f>
        <v>0.2499</v>
      </c>
      <c r="AN17" s="44">
        <f t="shared" si="23"/>
        <v>0</v>
      </c>
      <c r="AO17" s="49"/>
      <c r="AP17" s="49"/>
      <c r="AQ17" s="165">
        <v>0.0833</v>
      </c>
      <c r="AR17" s="165"/>
      <c r="AS17" s="165">
        <v>0.0833</v>
      </c>
      <c r="AT17" s="165"/>
      <c r="AU17" s="165">
        <v>0.0833</v>
      </c>
      <c r="AV17" s="165"/>
      <c r="AW17" s="44">
        <f t="shared" ref="AW17:AX17" si="24">AQ17+AS17+AU17</f>
        <v>0.2499</v>
      </c>
      <c r="AX17" s="44">
        <f t="shared" si="24"/>
        <v>0</v>
      </c>
      <c r="AY17" s="49"/>
      <c r="AZ17" s="49"/>
      <c r="BA17" s="52">
        <f t="shared" si="11"/>
        <v>0.9996</v>
      </c>
      <c r="BB17" s="44">
        <f t="shared" si="12"/>
        <v>0.2499</v>
      </c>
      <c r="BC17" s="49">
        <f t="shared" si="13"/>
        <v>0.4998</v>
      </c>
      <c r="BD17" s="49">
        <f t="shared" si="14"/>
        <v>0.4998</v>
      </c>
      <c r="BE17" s="49">
        <f t="shared" si="15"/>
        <v>0.4998</v>
      </c>
      <c r="BF17" s="53">
        <f t="shared" ref="BF17:BI17" si="25">IF(AND(BB17&gt;0,$BA17&gt;0),BB17/$BA17,0)</f>
        <v>0.25</v>
      </c>
      <c r="BG17" s="53">
        <f t="shared" si="25"/>
        <v>0.5</v>
      </c>
      <c r="BH17" s="53">
        <f t="shared" si="25"/>
        <v>0.5</v>
      </c>
      <c r="BI17" s="53">
        <f t="shared" si="25"/>
        <v>0.5</v>
      </c>
      <c r="BJ17" s="53">
        <v>1.0</v>
      </c>
      <c r="BK17" s="53">
        <f t="shared" si="17"/>
        <v>0.5</v>
      </c>
      <c r="BL17" s="53">
        <f t="shared" si="18"/>
        <v>0.5</v>
      </c>
      <c r="BM17" s="53">
        <f t="shared" si="19"/>
        <v>0.5</v>
      </c>
      <c r="BN17" s="53">
        <f t="shared" ref="BN17:BQ17" si="26">(IF(AND(BJ17&gt;0,$D17&gt;0),BJ17/$D17,0))</f>
        <v>1</v>
      </c>
      <c r="BO17" s="53">
        <f t="shared" si="26"/>
        <v>0.5</v>
      </c>
      <c r="BP17" s="53">
        <f t="shared" si="26"/>
        <v>0.5</v>
      </c>
      <c r="BQ17" s="53">
        <f t="shared" si="26"/>
        <v>0.5</v>
      </c>
    </row>
    <row r="18" ht="108.75" customHeight="1">
      <c r="A18" s="8"/>
      <c r="B18" s="8"/>
      <c r="C18" s="312" t="s">
        <v>580</v>
      </c>
      <c r="D18" s="313">
        <v>1.0</v>
      </c>
      <c r="E18" s="313">
        <v>1.0</v>
      </c>
      <c r="F18" s="314">
        <v>0.0</v>
      </c>
      <c r="G18" s="315" t="s">
        <v>581</v>
      </c>
      <c r="H18" s="315" t="s">
        <v>574</v>
      </c>
      <c r="I18" s="317" t="s">
        <v>575</v>
      </c>
      <c r="J18" s="318" t="s">
        <v>276</v>
      </c>
      <c r="K18" s="319" t="s">
        <v>582</v>
      </c>
      <c r="L18" s="323" t="s">
        <v>558</v>
      </c>
      <c r="M18" s="165">
        <v>0.0833</v>
      </c>
      <c r="N18" s="165">
        <v>0.0833</v>
      </c>
      <c r="O18" s="165">
        <v>0.0833</v>
      </c>
      <c r="P18" s="165">
        <v>0.0833</v>
      </c>
      <c r="Q18" s="165">
        <v>0.0833</v>
      </c>
      <c r="R18" s="165">
        <v>0.0833</v>
      </c>
      <c r="S18" s="44">
        <f t="shared" ref="S18:T18" si="27">M18+O18+Q18</f>
        <v>0.2499</v>
      </c>
      <c r="T18" s="44">
        <f t="shared" si="27"/>
        <v>0.2499</v>
      </c>
      <c r="U18" s="93" t="s">
        <v>583</v>
      </c>
      <c r="V18" s="93" t="s">
        <v>578</v>
      </c>
      <c r="W18" s="321">
        <v>0.0833</v>
      </c>
      <c r="X18" s="321">
        <v>0.0833</v>
      </c>
      <c r="Y18" s="321">
        <v>0.0833</v>
      </c>
      <c r="Z18" s="321">
        <v>0.0833</v>
      </c>
      <c r="AA18" s="321">
        <v>0.0833</v>
      </c>
      <c r="AB18" s="321">
        <v>0.0833</v>
      </c>
      <c r="AC18" s="44">
        <f t="shared" ref="AC18:AD18" si="28">W18+Y18+AA18</f>
        <v>0.2499</v>
      </c>
      <c r="AD18" s="44">
        <f t="shared" si="28"/>
        <v>0.2499</v>
      </c>
      <c r="AE18" s="322" t="s">
        <v>583</v>
      </c>
      <c r="AF18" s="324" t="s">
        <v>584</v>
      </c>
      <c r="AG18" s="165">
        <v>0.0833</v>
      </c>
      <c r="AH18" s="165"/>
      <c r="AI18" s="165">
        <v>0.0833</v>
      </c>
      <c r="AJ18" s="165"/>
      <c r="AK18" s="165">
        <v>0.0833</v>
      </c>
      <c r="AL18" s="165"/>
      <c r="AM18" s="44">
        <f t="shared" ref="AM18:AN18" si="29">AG18+AI18+AK18</f>
        <v>0.2499</v>
      </c>
      <c r="AN18" s="44">
        <f t="shared" si="29"/>
        <v>0</v>
      </c>
      <c r="AO18" s="49"/>
      <c r="AP18" s="49"/>
      <c r="AQ18" s="165">
        <v>0.0833</v>
      </c>
      <c r="AR18" s="165"/>
      <c r="AS18" s="165">
        <v>0.0833</v>
      </c>
      <c r="AT18" s="165"/>
      <c r="AU18" s="165">
        <v>0.0833</v>
      </c>
      <c r="AV18" s="165"/>
      <c r="AW18" s="44">
        <f t="shared" ref="AW18:AX18" si="30">AQ18+AS18+AU18</f>
        <v>0.2499</v>
      </c>
      <c r="AX18" s="44">
        <f t="shared" si="30"/>
        <v>0</v>
      </c>
      <c r="AY18" s="49"/>
      <c r="AZ18" s="49"/>
      <c r="BA18" s="52">
        <f t="shared" si="11"/>
        <v>0.9996</v>
      </c>
      <c r="BB18" s="44">
        <f t="shared" si="12"/>
        <v>0.2499</v>
      </c>
      <c r="BC18" s="49">
        <f t="shared" si="13"/>
        <v>0.4998</v>
      </c>
      <c r="BD18" s="49">
        <f t="shared" si="14"/>
        <v>0.4998</v>
      </c>
      <c r="BE18" s="49">
        <f t="shared" si="15"/>
        <v>0.4998</v>
      </c>
      <c r="BF18" s="53">
        <f t="shared" ref="BF18:BI18" si="31">IF(AND(BB18&gt;0,$BA18&gt;0),BB18/$BA18,0)</f>
        <v>0.25</v>
      </c>
      <c r="BG18" s="53">
        <f t="shared" si="31"/>
        <v>0.5</v>
      </c>
      <c r="BH18" s="53">
        <f t="shared" si="31"/>
        <v>0.5</v>
      </c>
      <c r="BI18" s="53">
        <f t="shared" si="31"/>
        <v>0.5</v>
      </c>
      <c r="BJ18" s="53">
        <v>1.0</v>
      </c>
      <c r="BK18" s="53">
        <f t="shared" si="17"/>
        <v>0.5</v>
      </c>
      <c r="BL18" s="53">
        <f t="shared" si="18"/>
        <v>0.5</v>
      </c>
      <c r="BM18" s="53">
        <f t="shared" si="19"/>
        <v>0.5</v>
      </c>
      <c r="BN18" s="53">
        <f t="shared" ref="BN18:BQ18" si="32">(IF(AND(BJ18&gt;0,$D18&gt;0),BJ18/$D18,0))</f>
        <v>1</v>
      </c>
      <c r="BO18" s="53">
        <f t="shared" si="32"/>
        <v>0.5</v>
      </c>
      <c r="BP18" s="53">
        <f t="shared" si="32"/>
        <v>0.5</v>
      </c>
      <c r="BQ18" s="53">
        <f t="shared" si="32"/>
        <v>0.5</v>
      </c>
    </row>
    <row r="19" ht="131.25" customHeight="1">
      <c r="A19" s="11"/>
      <c r="B19" s="11"/>
      <c r="C19" s="312" t="s">
        <v>585</v>
      </c>
      <c r="D19" s="313">
        <v>1.0</v>
      </c>
      <c r="E19" s="313">
        <v>1.0</v>
      </c>
      <c r="F19" s="314">
        <v>0.0</v>
      </c>
      <c r="G19" s="315" t="s">
        <v>586</v>
      </c>
      <c r="H19" s="315" t="s">
        <v>587</v>
      </c>
      <c r="I19" s="317" t="s">
        <v>588</v>
      </c>
      <c r="J19" s="318" t="s">
        <v>276</v>
      </c>
      <c r="K19" s="319" t="s">
        <v>557</v>
      </c>
      <c r="L19" s="323" t="s">
        <v>558</v>
      </c>
      <c r="M19" s="165">
        <v>0.0833</v>
      </c>
      <c r="N19" s="165">
        <v>0.0833</v>
      </c>
      <c r="O19" s="165">
        <v>0.0833</v>
      </c>
      <c r="P19" s="165">
        <v>0.0833</v>
      </c>
      <c r="Q19" s="165">
        <v>0.0833</v>
      </c>
      <c r="R19" s="165">
        <v>0.0833</v>
      </c>
      <c r="S19" s="44">
        <f t="shared" ref="S19:T19" si="33">M19+O19+Q19</f>
        <v>0.2499</v>
      </c>
      <c r="T19" s="44">
        <f t="shared" si="33"/>
        <v>0.2499</v>
      </c>
      <c r="U19" s="93" t="s">
        <v>589</v>
      </c>
      <c r="V19" s="93" t="s">
        <v>590</v>
      </c>
      <c r="W19" s="321">
        <v>0.0833</v>
      </c>
      <c r="X19" s="321">
        <v>0.0833</v>
      </c>
      <c r="Y19" s="321">
        <v>0.0833</v>
      </c>
      <c r="Z19" s="321">
        <v>0.0833</v>
      </c>
      <c r="AA19" s="321">
        <v>0.0833</v>
      </c>
      <c r="AB19" s="321">
        <v>0.0833</v>
      </c>
      <c r="AC19" s="44">
        <f t="shared" ref="AC19:AD19" si="34">W19+Y19+AA19</f>
        <v>0.2499</v>
      </c>
      <c r="AD19" s="44">
        <f t="shared" si="34"/>
        <v>0.2499</v>
      </c>
      <c r="AE19" s="327" t="s">
        <v>591</v>
      </c>
      <c r="AF19" s="324" t="s">
        <v>592</v>
      </c>
      <c r="AG19" s="165">
        <v>0.0833</v>
      </c>
      <c r="AH19" s="165"/>
      <c r="AI19" s="165">
        <v>0.0833</v>
      </c>
      <c r="AJ19" s="165"/>
      <c r="AK19" s="165">
        <v>0.0833</v>
      </c>
      <c r="AL19" s="165"/>
      <c r="AM19" s="44">
        <f t="shared" ref="AM19:AN19" si="35">AG19+AI19+AK19</f>
        <v>0.2499</v>
      </c>
      <c r="AN19" s="44">
        <f t="shared" si="35"/>
        <v>0</v>
      </c>
      <c r="AO19" s="49"/>
      <c r="AP19" s="49"/>
      <c r="AQ19" s="165">
        <v>0.0833</v>
      </c>
      <c r="AR19" s="165"/>
      <c r="AS19" s="165">
        <v>0.0833</v>
      </c>
      <c r="AT19" s="165"/>
      <c r="AU19" s="165">
        <v>0.0833</v>
      </c>
      <c r="AV19" s="165"/>
      <c r="AW19" s="44">
        <f t="shared" ref="AW19:AX19" si="36">AQ19+AS19+AU19</f>
        <v>0.2499</v>
      </c>
      <c r="AX19" s="44">
        <f t="shared" si="36"/>
        <v>0</v>
      </c>
      <c r="AY19" s="49"/>
      <c r="AZ19" s="49"/>
      <c r="BA19" s="52">
        <f t="shared" si="11"/>
        <v>0.9996</v>
      </c>
      <c r="BB19" s="44">
        <f t="shared" si="12"/>
        <v>0.2499</v>
      </c>
      <c r="BC19" s="49">
        <f t="shared" si="13"/>
        <v>0.4998</v>
      </c>
      <c r="BD19" s="49">
        <f t="shared" si="14"/>
        <v>0.4998</v>
      </c>
      <c r="BE19" s="49">
        <f t="shared" si="15"/>
        <v>0.4998</v>
      </c>
      <c r="BF19" s="53">
        <f t="shared" ref="BF19:BI19" si="37">IF(AND(BB19&gt;0,$BA19&gt;0),BB19/$BA19,0)</f>
        <v>0.25</v>
      </c>
      <c r="BG19" s="53">
        <f t="shared" si="37"/>
        <v>0.5</v>
      </c>
      <c r="BH19" s="53">
        <f t="shared" si="37"/>
        <v>0.5</v>
      </c>
      <c r="BI19" s="53">
        <f t="shared" si="37"/>
        <v>0.5</v>
      </c>
      <c r="BJ19" s="53">
        <v>1.0</v>
      </c>
      <c r="BK19" s="53">
        <f t="shared" si="17"/>
        <v>0.5</v>
      </c>
      <c r="BL19" s="53">
        <f t="shared" si="18"/>
        <v>0.5</v>
      </c>
      <c r="BM19" s="53">
        <f t="shared" si="19"/>
        <v>0.5</v>
      </c>
      <c r="BN19" s="53">
        <f t="shared" ref="BN19:BQ19" si="38">(IF(AND(BJ19&gt;0,$D19&gt;0),BJ19/$D19,0))</f>
        <v>1</v>
      </c>
      <c r="BO19" s="53">
        <f t="shared" si="38"/>
        <v>0.5</v>
      </c>
      <c r="BP19" s="53">
        <f t="shared" si="38"/>
        <v>0.5</v>
      </c>
      <c r="BQ19" s="53">
        <f t="shared" si="38"/>
        <v>0.5</v>
      </c>
    </row>
    <row r="20" ht="15.75" customHeight="1">
      <c r="A20" s="10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7"/>
      <c r="BC20" s="106" t="s">
        <v>140</v>
      </c>
      <c r="BD20" s="6"/>
      <c r="BE20" s="7"/>
      <c r="BF20" s="110">
        <f t="shared" ref="BF20:BI20" si="39">AVERAGE(BF15:BF19)</f>
        <v>0.25</v>
      </c>
      <c r="BG20" s="110">
        <f t="shared" si="39"/>
        <v>0.5</v>
      </c>
      <c r="BH20" s="110">
        <f t="shared" si="39"/>
        <v>0.5</v>
      </c>
      <c r="BI20" s="110">
        <f t="shared" si="39"/>
        <v>0.5</v>
      </c>
      <c r="BJ20" s="110"/>
      <c r="BK20" s="110"/>
      <c r="BL20" s="110"/>
      <c r="BM20" s="110"/>
      <c r="BN20" s="110">
        <f t="shared" ref="BN20:BQ20" si="40">AVERAGE(BN15:BN19)</f>
        <v>1</v>
      </c>
      <c r="BO20" s="110">
        <f t="shared" si="40"/>
        <v>0.5</v>
      </c>
      <c r="BP20" s="110">
        <f t="shared" si="40"/>
        <v>0.5</v>
      </c>
      <c r="BQ20" s="110">
        <f t="shared" si="40"/>
        <v>0.5</v>
      </c>
    </row>
    <row r="21" ht="15.75" customHeight="1">
      <c r="A21" s="15"/>
      <c r="B21" s="15"/>
      <c r="C21" s="15"/>
      <c r="D21" s="15"/>
      <c r="E21" s="16"/>
      <c r="F21" s="16"/>
      <c r="G21" s="15"/>
      <c r="H21" s="15"/>
      <c r="I21" s="15"/>
      <c r="J21" s="15"/>
      <c r="K21" s="15"/>
      <c r="L21" s="15"/>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ht="18.75" customHeight="1">
      <c r="A22" s="111" t="s">
        <v>141</v>
      </c>
      <c r="B22" s="112"/>
      <c r="C22" s="15"/>
      <c r="D22" s="16"/>
      <c r="E22" s="16"/>
      <c r="F22" s="15"/>
      <c r="G22" s="15"/>
      <c r="H22" s="1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ht="18.75" customHeight="1">
      <c r="A23" s="113" t="s">
        <v>142</v>
      </c>
      <c r="B23" s="112"/>
      <c r="C23" s="15"/>
      <c r="D23" s="16"/>
      <c r="E23" s="16"/>
      <c r="F23" s="114"/>
      <c r="G23" s="114"/>
      <c r="H23" s="114"/>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ht="18.75" customHeight="1">
      <c r="A24" s="113" t="s">
        <v>142</v>
      </c>
      <c r="B24" s="112"/>
      <c r="C24" s="15"/>
      <c r="D24" s="16"/>
      <c r="E24" s="16"/>
      <c r="F24" s="114"/>
      <c r="G24" s="114"/>
      <c r="H24" s="114"/>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ht="18.75" customHeight="1">
      <c r="A25" s="113" t="s">
        <v>142</v>
      </c>
      <c r="B25" s="112"/>
      <c r="C25" s="15"/>
      <c r="D25" s="16"/>
      <c r="E25" s="16"/>
      <c r="F25" s="114"/>
      <c r="G25" s="114"/>
      <c r="H25" s="114"/>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ht="18.75" customHeight="1">
      <c r="A26" s="113" t="s">
        <v>142</v>
      </c>
      <c r="B26" s="112"/>
      <c r="C26" s="15"/>
      <c r="D26" s="16"/>
      <c r="E26" s="16"/>
      <c r="F26" s="114"/>
      <c r="G26" s="114"/>
      <c r="H26" s="114"/>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ht="15.0" customHeight="1">
      <c r="A27" s="15"/>
      <c r="B27" s="15"/>
      <c r="C27" s="15"/>
      <c r="D27" s="15"/>
      <c r="E27" s="16"/>
      <c r="F27" s="16"/>
      <c r="G27" s="15"/>
      <c r="H27" s="15"/>
      <c r="I27" s="15"/>
      <c r="J27" s="15"/>
      <c r="K27" s="15"/>
      <c r="L27" s="15"/>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ht="27.75" customHeight="1">
      <c r="A28" s="115" t="s">
        <v>593</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7"/>
    </row>
    <row r="29" ht="15.0" customHeight="1">
      <c r="A29" s="15"/>
      <c r="B29" s="15"/>
      <c r="C29" s="15"/>
      <c r="D29" s="15"/>
      <c r="E29" s="16"/>
      <c r="F29" s="16"/>
      <c r="G29" s="15"/>
      <c r="H29" s="15"/>
      <c r="I29" s="15"/>
      <c r="J29" s="15"/>
      <c r="K29" s="15"/>
      <c r="L29" s="15"/>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ht="15.0" customHeight="1">
      <c r="A30" s="15"/>
      <c r="B30" s="15"/>
      <c r="C30" s="15"/>
      <c r="D30" s="15"/>
      <c r="E30" s="16"/>
      <c r="F30" s="16"/>
      <c r="G30" s="114"/>
      <c r="J30" s="114"/>
      <c r="K30" s="114"/>
      <c r="L30" s="114"/>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ht="15.75" customHeight="1">
      <c r="A31" s="15"/>
      <c r="B31" s="15"/>
      <c r="C31" s="15"/>
      <c r="D31" s="15"/>
      <c r="E31" s="16"/>
      <c r="F31" s="16"/>
      <c r="G31" s="15"/>
      <c r="H31" s="15"/>
      <c r="I31" s="15"/>
      <c r="J31" s="15"/>
      <c r="K31" s="15"/>
      <c r="L31" s="15"/>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ht="15.75" customHeight="1">
      <c r="A32" s="15"/>
      <c r="B32" s="15"/>
      <c r="C32" s="15"/>
      <c r="D32" s="15"/>
      <c r="E32" s="16"/>
      <c r="F32" s="16"/>
      <c r="G32" s="15"/>
      <c r="H32" s="15"/>
      <c r="I32" s="15"/>
      <c r="J32" s="15"/>
      <c r="K32" s="15"/>
      <c r="L32" s="15"/>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ht="15.75" customHeight="1">
      <c r="A33" s="15"/>
      <c r="B33" s="15"/>
      <c r="C33" s="15"/>
      <c r="D33" s="15"/>
      <c r="E33" s="16"/>
      <c r="F33" s="16"/>
      <c r="G33" s="15"/>
      <c r="H33" s="15"/>
      <c r="I33" s="15"/>
      <c r="J33" s="15"/>
      <c r="K33" s="15"/>
      <c r="L33" s="15"/>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ht="15.75" customHeight="1">
      <c r="A34" s="15"/>
      <c r="B34" s="15"/>
      <c r="C34" s="15"/>
      <c r="D34" s="15"/>
      <c r="E34" s="16"/>
      <c r="F34" s="16"/>
      <c r="G34" s="15"/>
      <c r="H34" s="15"/>
      <c r="I34" s="15"/>
      <c r="J34" s="15"/>
      <c r="K34" s="15"/>
      <c r="L34" s="15"/>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ht="15.75" customHeight="1">
      <c r="A35" s="15"/>
      <c r="B35" s="15"/>
      <c r="C35" s="15"/>
      <c r="D35" s="15"/>
      <c r="E35" s="16"/>
      <c r="F35" s="16"/>
      <c r="G35" s="15"/>
      <c r="H35" s="15"/>
      <c r="I35" s="15"/>
      <c r="J35" s="15"/>
      <c r="K35" s="15"/>
      <c r="L35" s="15"/>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ht="15.75" customHeight="1">
      <c r="A36" s="15"/>
      <c r="B36" s="15"/>
      <c r="C36" s="15"/>
      <c r="D36" s="15"/>
      <c r="E36" s="16"/>
      <c r="F36" s="16"/>
      <c r="G36" s="15"/>
      <c r="H36" s="15"/>
      <c r="I36" s="15"/>
      <c r="J36" s="15"/>
      <c r="K36" s="15"/>
      <c r="L36" s="15"/>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ht="15.75" customHeight="1">
      <c r="A37" s="15"/>
      <c r="B37" s="15"/>
      <c r="C37" s="15"/>
      <c r="D37" s="15"/>
      <c r="E37" s="16"/>
      <c r="F37" s="16"/>
      <c r="G37" s="15"/>
      <c r="H37" s="15"/>
      <c r="I37" s="15"/>
      <c r="J37" s="15"/>
      <c r="K37" s="15"/>
      <c r="L37" s="15"/>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ht="15.75" customHeight="1">
      <c r="A38" s="15"/>
      <c r="B38" s="15"/>
      <c r="C38" s="15"/>
      <c r="D38" s="15"/>
      <c r="E38" s="16"/>
      <c r="F38" s="16"/>
      <c r="G38" s="15"/>
      <c r="H38" s="15"/>
      <c r="I38" s="15"/>
      <c r="J38" s="15"/>
      <c r="K38" s="15"/>
      <c r="L38" s="15"/>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ht="15.75" customHeight="1">
      <c r="A39" s="15"/>
      <c r="B39" s="15"/>
      <c r="C39" s="15"/>
      <c r="D39" s="15"/>
      <c r="E39" s="16"/>
      <c r="F39" s="16"/>
      <c r="G39" s="15"/>
      <c r="H39" s="15"/>
      <c r="I39" s="15"/>
      <c r="J39" s="15"/>
      <c r="K39" s="15"/>
      <c r="L39" s="15"/>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ht="15.75" customHeight="1">
      <c r="A40" s="15"/>
      <c r="B40" s="15"/>
      <c r="C40" s="15"/>
      <c r="D40" s="15"/>
      <c r="E40" s="16"/>
      <c r="F40" s="16"/>
      <c r="G40" s="15"/>
      <c r="H40" s="15"/>
      <c r="I40" s="15"/>
      <c r="J40" s="15"/>
      <c r="K40" s="15"/>
      <c r="L40" s="15"/>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ht="15.75" customHeight="1">
      <c r="A41" s="15"/>
      <c r="B41" s="15"/>
      <c r="C41" s="15"/>
      <c r="D41" s="15"/>
      <c r="E41" s="16"/>
      <c r="F41" s="16"/>
      <c r="G41" s="15"/>
      <c r="H41" s="15"/>
      <c r="I41" s="15"/>
      <c r="J41" s="15"/>
      <c r="K41" s="15"/>
      <c r="L41" s="15"/>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ht="15.75" customHeight="1">
      <c r="A42" s="15"/>
      <c r="B42" s="15"/>
      <c r="C42" s="15"/>
      <c r="D42" s="15"/>
      <c r="E42" s="16"/>
      <c r="F42" s="16"/>
      <c r="G42" s="15"/>
      <c r="H42" s="15"/>
      <c r="I42" s="15"/>
      <c r="J42" s="15"/>
      <c r="K42" s="15"/>
      <c r="L42" s="15"/>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ht="15.75" customHeight="1">
      <c r="A43" s="15"/>
      <c r="B43" s="15"/>
      <c r="C43" s="15"/>
      <c r="D43" s="15"/>
      <c r="E43" s="16"/>
      <c r="F43" s="16"/>
      <c r="G43" s="15"/>
      <c r="H43" s="15"/>
      <c r="I43" s="15"/>
      <c r="J43" s="15"/>
      <c r="K43" s="15"/>
      <c r="L43" s="15"/>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ht="15.75" customHeight="1">
      <c r="A44" s="15"/>
      <c r="B44" s="15"/>
      <c r="C44" s="15"/>
      <c r="D44" s="15"/>
      <c r="E44" s="16"/>
      <c r="F44" s="16"/>
      <c r="G44" s="15"/>
      <c r="H44" s="15"/>
      <c r="I44" s="15"/>
      <c r="J44" s="15"/>
      <c r="K44" s="15"/>
      <c r="L44" s="15"/>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ht="15.75" customHeight="1">
      <c r="A45" s="15"/>
      <c r="B45" s="15"/>
      <c r="C45" s="15"/>
      <c r="D45" s="15"/>
      <c r="E45" s="16"/>
      <c r="F45" s="16"/>
      <c r="G45" s="15"/>
      <c r="H45" s="15"/>
      <c r="I45" s="15"/>
      <c r="J45" s="15"/>
      <c r="K45" s="15"/>
      <c r="L45" s="15"/>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ht="15.75" customHeight="1">
      <c r="A46" s="15"/>
      <c r="B46" s="15"/>
      <c r="C46" s="15"/>
      <c r="D46" s="15"/>
      <c r="E46" s="16"/>
      <c r="F46" s="16"/>
      <c r="G46" s="15"/>
      <c r="H46" s="15"/>
      <c r="I46" s="15"/>
      <c r="J46" s="15"/>
      <c r="K46" s="15"/>
      <c r="L46" s="15"/>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ht="15.75" customHeight="1">
      <c r="A47" s="15"/>
      <c r="B47" s="15"/>
      <c r="C47" s="15"/>
      <c r="D47" s="15"/>
      <c r="E47" s="16"/>
      <c r="F47" s="16"/>
      <c r="G47" s="15"/>
      <c r="H47" s="15"/>
      <c r="I47" s="15"/>
      <c r="J47" s="15"/>
      <c r="K47" s="15"/>
      <c r="L47" s="15"/>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ht="15.75" customHeight="1">
      <c r="A48" s="15"/>
      <c r="B48" s="15"/>
      <c r="C48" s="15"/>
      <c r="D48" s="15"/>
      <c r="E48" s="16"/>
      <c r="F48" s="16"/>
      <c r="G48" s="15"/>
      <c r="H48" s="15"/>
      <c r="I48" s="15"/>
      <c r="J48" s="15"/>
      <c r="K48" s="15"/>
      <c r="L48" s="15"/>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ht="15.75" customHeight="1">
      <c r="A49" s="15"/>
      <c r="B49" s="15"/>
      <c r="C49" s="15"/>
      <c r="D49" s="15"/>
      <c r="E49" s="16"/>
      <c r="F49" s="16"/>
      <c r="G49" s="15"/>
      <c r="H49" s="15"/>
      <c r="I49" s="15"/>
      <c r="J49" s="15"/>
      <c r="K49" s="15"/>
      <c r="L49" s="15"/>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ht="15.75" customHeight="1">
      <c r="A50" s="15"/>
      <c r="B50" s="15"/>
      <c r="C50" s="15"/>
      <c r="D50" s="15"/>
      <c r="E50" s="16"/>
      <c r="F50" s="16"/>
      <c r="G50" s="15"/>
      <c r="H50" s="15"/>
      <c r="I50" s="15"/>
      <c r="J50" s="15"/>
      <c r="K50" s="15"/>
      <c r="L50" s="15"/>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ht="15.75" customHeight="1">
      <c r="A51" s="15"/>
      <c r="B51" s="15"/>
      <c r="C51" s="15"/>
      <c r="D51" s="15"/>
      <c r="E51" s="16"/>
      <c r="F51" s="16"/>
      <c r="G51" s="15"/>
      <c r="H51" s="15"/>
      <c r="I51" s="15"/>
      <c r="J51" s="15"/>
      <c r="K51" s="15"/>
      <c r="L51" s="15"/>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ht="15.75" customHeight="1">
      <c r="A52" s="15"/>
      <c r="B52" s="15"/>
      <c r="C52" s="15"/>
      <c r="D52" s="15"/>
      <c r="E52" s="16"/>
      <c r="F52" s="16"/>
      <c r="G52" s="15"/>
      <c r="H52" s="15"/>
      <c r="I52" s="15"/>
      <c r="J52" s="15"/>
      <c r="K52" s="15"/>
      <c r="L52" s="15"/>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ht="15.75" customHeight="1">
      <c r="A53" s="15"/>
      <c r="B53" s="15"/>
      <c r="C53" s="15"/>
      <c r="D53" s="15"/>
      <c r="E53" s="16"/>
      <c r="F53" s="16"/>
      <c r="G53" s="15"/>
      <c r="H53" s="15"/>
      <c r="I53" s="15"/>
      <c r="J53" s="15"/>
      <c r="K53" s="15"/>
      <c r="L53" s="15"/>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ht="15.75" customHeight="1">
      <c r="A54" s="15"/>
      <c r="B54" s="15"/>
      <c r="C54" s="15"/>
      <c r="D54" s="15"/>
      <c r="E54" s="16"/>
      <c r="F54" s="16"/>
      <c r="G54" s="15"/>
      <c r="H54" s="15"/>
      <c r="I54" s="15"/>
      <c r="J54" s="15"/>
      <c r="K54" s="15"/>
      <c r="L54" s="15"/>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ht="15.75" customHeight="1">
      <c r="A55" s="15"/>
      <c r="B55" s="15"/>
      <c r="C55" s="15"/>
      <c r="D55" s="15"/>
      <c r="E55" s="16"/>
      <c r="F55" s="16"/>
      <c r="G55" s="15"/>
      <c r="H55" s="15"/>
      <c r="I55" s="15"/>
      <c r="J55" s="15"/>
      <c r="K55" s="15"/>
      <c r="L55" s="15"/>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ht="15.75" customHeight="1">
      <c r="A56" s="15"/>
      <c r="B56" s="15"/>
      <c r="C56" s="15"/>
      <c r="D56" s="15"/>
      <c r="E56" s="16"/>
      <c r="F56" s="16"/>
      <c r="G56" s="15"/>
      <c r="H56" s="15"/>
      <c r="I56" s="15"/>
      <c r="J56" s="15"/>
      <c r="K56" s="15"/>
      <c r="L56" s="15"/>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ht="15.75" customHeight="1">
      <c r="A57" s="15"/>
      <c r="B57" s="15"/>
      <c r="C57" s="15"/>
      <c r="D57" s="15"/>
      <c r="E57" s="16"/>
      <c r="F57" s="16"/>
      <c r="G57" s="15"/>
      <c r="H57" s="15"/>
      <c r="I57" s="15"/>
      <c r="J57" s="15"/>
      <c r="K57" s="15"/>
      <c r="L57" s="15"/>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ht="15.75" customHeight="1">
      <c r="A58" s="15"/>
      <c r="B58" s="15"/>
      <c r="C58" s="15"/>
      <c r="D58" s="15"/>
      <c r="E58" s="16"/>
      <c r="F58" s="16"/>
      <c r="G58" s="15"/>
      <c r="H58" s="15"/>
      <c r="I58" s="15"/>
      <c r="J58" s="15"/>
      <c r="K58" s="15"/>
      <c r="L58" s="15"/>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ht="15.75" customHeight="1">
      <c r="A59" s="15"/>
      <c r="B59" s="15"/>
      <c r="C59" s="15"/>
      <c r="D59" s="15"/>
      <c r="E59" s="16"/>
      <c r="F59" s="16"/>
      <c r="G59" s="15"/>
      <c r="H59" s="15"/>
      <c r="I59" s="15"/>
      <c r="J59" s="15"/>
      <c r="K59" s="15"/>
      <c r="L59" s="15"/>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ht="15.75" customHeight="1">
      <c r="A60" s="15"/>
      <c r="B60" s="15"/>
      <c r="C60" s="15"/>
      <c r="D60" s="15"/>
      <c r="E60" s="16"/>
      <c r="F60" s="16"/>
      <c r="G60" s="15"/>
      <c r="H60" s="15"/>
      <c r="I60" s="15"/>
      <c r="J60" s="15"/>
      <c r="K60" s="15"/>
      <c r="L60" s="15"/>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ht="15.75" customHeight="1">
      <c r="A61" s="15"/>
      <c r="B61" s="15"/>
      <c r="C61" s="15"/>
      <c r="D61" s="15"/>
      <c r="E61" s="16"/>
      <c r="F61" s="16"/>
      <c r="G61" s="15"/>
      <c r="H61" s="15"/>
      <c r="I61" s="15"/>
      <c r="J61" s="15"/>
      <c r="K61" s="15"/>
      <c r="L61" s="15"/>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ht="15.75" customHeight="1">
      <c r="A62" s="15"/>
      <c r="B62" s="15"/>
      <c r="C62" s="15"/>
      <c r="D62" s="15"/>
      <c r="E62" s="16"/>
      <c r="F62" s="16"/>
      <c r="G62" s="15"/>
      <c r="H62" s="15"/>
      <c r="I62" s="15"/>
      <c r="J62" s="15"/>
      <c r="K62" s="15"/>
      <c r="L62" s="15"/>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ht="15.75" customHeight="1">
      <c r="A63" s="15"/>
      <c r="B63" s="15"/>
      <c r="C63" s="15"/>
      <c r="D63" s="15"/>
      <c r="E63" s="16"/>
      <c r="F63" s="16"/>
      <c r="G63" s="15"/>
      <c r="H63" s="15"/>
      <c r="I63" s="15"/>
      <c r="J63" s="15"/>
      <c r="K63" s="15"/>
      <c r="L63" s="15"/>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ht="15.75" customHeight="1">
      <c r="A64" s="15"/>
      <c r="B64" s="15"/>
      <c r="C64" s="15"/>
      <c r="D64" s="15"/>
      <c r="E64" s="16"/>
      <c r="F64" s="16"/>
      <c r="G64" s="15"/>
      <c r="H64" s="15"/>
      <c r="I64" s="15"/>
      <c r="J64" s="15"/>
      <c r="K64" s="15"/>
      <c r="L64" s="15"/>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ht="15.75" customHeight="1">
      <c r="A65" s="15"/>
      <c r="B65" s="15"/>
      <c r="C65" s="15"/>
      <c r="D65" s="15"/>
      <c r="E65" s="16"/>
      <c r="F65" s="16"/>
      <c r="G65" s="15"/>
      <c r="H65" s="15"/>
      <c r="I65" s="15"/>
      <c r="J65" s="15"/>
      <c r="K65" s="15"/>
      <c r="L65" s="15"/>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ht="15.75" customHeight="1">
      <c r="A66" s="15"/>
      <c r="B66" s="15"/>
      <c r="C66" s="15"/>
      <c r="D66" s="15"/>
      <c r="E66" s="16"/>
      <c r="F66" s="16"/>
      <c r="G66" s="15"/>
      <c r="H66" s="15"/>
      <c r="I66" s="15"/>
      <c r="J66" s="15"/>
      <c r="K66" s="15"/>
      <c r="L66" s="15"/>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ht="15.75" customHeight="1">
      <c r="A67" s="15"/>
      <c r="B67" s="15"/>
      <c r="C67" s="15"/>
      <c r="D67" s="15"/>
      <c r="E67" s="16"/>
      <c r="F67" s="16"/>
      <c r="G67" s="15"/>
      <c r="H67" s="15"/>
      <c r="I67" s="15"/>
      <c r="J67" s="15"/>
      <c r="K67" s="15"/>
      <c r="L67" s="15"/>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ht="15.75" customHeight="1">
      <c r="A68" s="15"/>
      <c r="B68" s="15"/>
      <c r="C68" s="15"/>
      <c r="D68" s="15"/>
      <c r="E68" s="16"/>
      <c r="F68" s="16"/>
      <c r="G68" s="15"/>
      <c r="H68" s="15"/>
      <c r="I68" s="15"/>
      <c r="J68" s="15"/>
      <c r="K68" s="15"/>
      <c r="L68" s="15"/>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ht="15.75" customHeight="1">
      <c r="A69" s="15"/>
      <c r="B69" s="15"/>
      <c r="C69" s="15"/>
      <c r="D69" s="15"/>
      <c r="E69" s="16"/>
      <c r="F69" s="16"/>
      <c r="G69" s="15"/>
      <c r="H69" s="15"/>
      <c r="I69" s="15"/>
      <c r="J69" s="15"/>
      <c r="K69" s="15"/>
      <c r="L69" s="15"/>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ht="15.75" customHeight="1">
      <c r="A70" s="15"/>
      <c r="B70" s="15"/>
      <c r="C70" s="15"/>
      <c r="D70" s="15"/>
      <c r="E70" s="16"/>
      <c r="F70" s="16"/>
      <c r="G70" s="15"/>
      <c r="H70" s="15"/>
      <c r="I70" s="15"/>
      <c r="J70" s="15"/>
      <c r="K70" s="15"/>
      <c r="L70" s="15"/>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ht="15.75" customHeight="1">
      <c r="A71" s="15"/>
      <c r="B71" s="15"/>
      <c r="C71" s="15"/>
      <c r="D71" s="15"/>
      <c r="E71" s="16"/>
      <c r="F71" s="16"/>
      <c r="G71" s="15"/>
      <c r="H71" s="15"/>
      <c r="I71" s="15"/>
      <c r="J71" s="15"/>
      <c r="K71" s="15"/>
      <c r="L71" s="15"/>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ht="15.75" customHeight="1">
      <c r="A72" s="15"/>
      <c r="B72" s="15"/>
      <c r="C72" s="15"/>
      <c r="D72" s="15"/>
      <c r="E72" s="16"/>
      <c r="F72" s="16"/>
      <c r="G72" s="15"/>
      <c r="H72" s="15"/>
      <c r="I72" s="15"/>
      <c r="J72" s="15"/>
      <c r="K72" s="15"/>
      <c r="L72" s="15"/>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ht="15.75" customHeight="1">
      <c r="A73" s="15"/>
      <c r="B73" s="15"/>
      <c r="C73" s="15"/>
      <c r="D73" s="15"/>
      <c r="E73" s="16"/>
      <c r="F73" s="16"/>
      <c r="G73" s="15"/>
      <c r="H73" s="15"/>
      <c r="I73" s="15"/>
      <c r="J73" s="15"/>
      <c r="K73" s="15"/>
      <c r="L73" s="15"/>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ht="15.75" customHeight="1">
      <c r="A74" s="15"/>
      <c r="B74" s="15"/>
      <c r="C74" s="15"/>
      <c r="D74" s="15"/>
      <c r="E74" s="16"/>
      <c r="F74" s="16"/>
      <c r="G74" s="15"/>
      <c r="H74" s="15"/>
      <c r="I74" s="15"/>
      <c r="J74" s="15"/>
      <c r="K74" s="15"/>
      <c r="L74" s="15"/>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ht="15.75" customHeight="1">
      <c r="A75" s="15"/>
      <c r="B75" s="15"/>
      <c r="C75" s="15"/>
      <c r="D75" s="15"/>
      <c r="E75" s="16"/>
      <c r="F75" s="16"/>
      <c r="G75" s="15"/>
      <c r="H75" s="15"/>
      <c r="I75" s="15"/>
      <c r="J75" s="15"/>
      <c r="K75" s="15"/>
      <c r="L75" s="15"/>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ht="15.75" customHeight="1">
      <c r="A76" s="15"/>
      <c r="B76" s="15"/>
      <c r="C76" s="15"/>
      <c r="D76" s="15"/>
      <c r="E76" s="16"/>
      <c r="F76" s="16"/>
      <c r="G76" s="15"/>
      <c r="H76" s="15"/>
      <c r="I76" s="15"/>
      <c r="J76" s="15"/>
      <c r="K76" s="15"/>
      <c r="L76" s="15"/>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ht="15.75" customHeight="1">
      <c r="A77" s="15"/>
      <c r="B77" s="15"/>
      <c r="C77" s="15"/>
      <c r="D77" s="15"/>
      <c r="E77" s="16"/>
      <c r="F77" s="16"/>
      <c r="G77" s="15"/>
      <c r="H77" s="15"/>
      <c r="I77" s="15"/>
      <c r="J77" s="15"/>
      <c r="K77" s="15"/>
      <c r="L77" s="15"/>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ht="15.75" customHeight="1">
      <c r="A78" s="15"/>
      <c r="B78" s="15"/>
      <c r="C78" s="15"/>
      <c r="D78" s="15"/>
      <c r="E78" s="16"/>
      <c r="F78" s="16"/>
      <c r="G78" s="15"/>
      <c r="H78" s="15"/>
      <c r="I78" s="15"/>
      <c r="J78" s="15"/>
      <c r="K78" s="15"/>
      <c r="L78" s="15"/>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ht="15.75" customHeight="1">
      <c r="A79" s="15"/>
      <c r="B79" s="15"/>
      <c r="C79" s="15"/>
      <c r="D79" s="15"/>
      <c r="E79" s="16"/>
      <c r="F79" s="16"/>
      <c r="G79" s="15"/>
      <c r="H79" s="15"/>
      <c r="I79" s="15"/>
      <c r="J79" s="15"/>
      <c r="K79" s="15"/>
      <c r="L79" s="15"/>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ht="15.75" customHeight="1">
      <c r="A80" s="15"/>
      <c r="B80" s="15"/>
      <c r="C80" s="15"/>
      <c r="D80" s="15"/>
      <c r="E80" s="16"/>
      <c r="F80" s="16"/>
      <c r="G80" s="15"/>
      <c r="H80" s="15"/>
      <c r="I80" s="15"/>
      <c r="J80" s="15"/>
      <c r="K80" s="15"/>
      <c r="L80" s="15"/>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ht="15.75" customHeight="1">
      <c r="A81" s="15"/>
      <c r="B81" s="15"/>
      <c r="C81" s="15"/>
      <c r="D81" s="15"/>
      <c r="E81" s="16"/>
      <c r="F81" s="16"/>
      <c r="G81" s="15"/>
      <c r="H81" s="15"/>
      <c r="I81" s="15"/>
      <c r="J81" s="15"/>
      <c r="K81" s="15"/>
      <c r="L81" s="15"/>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ht="15.75" customHeight="1">
      <c r="A82" s="15"/>
      <c r="B82" s="15"/>
      <c r="C82" s="15"/>
      <c r="D82" s="15"/>
      <c r="E82" s="16"/>
      <c r="F82" s="16"/>
      <c r="G82" s="15"/>
      <c r="H82" s="15"/>
      <c r="I82" s="15"/>
      <c r="J82" s="15"/>
      <c r="K82" s="15"/>
      <c r="L82" s="15"/>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ht="15.75" customHeight="1">
      <c r="A83" s="15"/>
      <c r="B83" s="15"/>
      <c r="C83" s="15"/>
      <c r="D83" s="15"/>
      <c r="E83" s="16"/>
      <c r="F83" s="16"/>
      <c r="G83" s="15"/>
      <c r="H83" s="15"/>
      <c r="I83" s="15"/>
      <c r="J83" s="15"/>
      <c r="K83" s="15"/>
      <c r="L83" s="15"/>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ht="15.75" customHeight="1">
      <c r="A84" s="15"/>
      <c r="B84" s="15"/>
      <c r="C84" s="15"/>
      <c r="D84" s="15"/>
      <c r="E84" s="16"/>
      <c r="F84" s="16"/>
      <c r="G84" s="15"/>
      <c r="H84" s="15"/>
      <c r="I84" s="15"/>
      <c r="J84" s="15"/>
      <c r="K84" s="15"/>
      <c r="L84" s="15"/>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ht="15.75" customHeight="1">
      <c r="A85" s="15"/>
      <c r="B85" s="15"/>
      <c r="C85" s="15"/>
      <c r="D85" s="15"/>
      <c r="E85" s="16"/>
      <c r="F85" s="16"/>
      <c r="G85" s="15"/>
      <c r="H85" s="15"/>
      <c r="I85" s="15"/>
      <c r="J85" s="15"/>
      <c r="K85" s="15"/>
      <c r="L85" s="15"/>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ht="15.75" customHeight="1">
      <c r="A86" s="15"/>
      <c r="B86" s="15"/>
      <c r="C86" s="15"/>
      <c r="D86" s="15"/>
      <c r="E86" s="16"/>
      <c r="F86" s="16"/>
      <c r="G86" s="15"/>
      <c r="H86" s="15"/>
      <c r="I86" s="15"/>
      <c r="J86" s="15"/>
      <c r="K86" s="15"/>
      <c r="L86" s="15"/>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ht="15.75" customHeight="1">
      <c r="A87" s="15"/>
      <c r="B87" s="15"/>
      <c r="C87" s="15"/>
      <c r="D87" s="15"/>
      <c r="E87" s="16"/>
      <c r="F87" s="16"/>
      <c r="G87" s="15"/>
      <c r="H87" s="15"/>
      <c r="I87" s="15"/>
      <c r="J87" s="15"/>
      <c r="K87" s="15"/>
      <c r="L87" s="15"/>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ht="15.75" customHeight="1">
      <c r="A88" s="15"/>
      <c r="B88" s="15"/>
      <c r="C88" s="15"/>
      <c r="D88" s="15"/>
      <c r="E88" s="16"/>
      <c r="F88" s="16"/>
      <c r="G88" s="15"/>
      <c r="H88" s="15"/>
      <c r="I88" s="15"/>
      <c r="J88" s="15"/>
      <c r="K88" s="15"/>
      <c r="L88" s="15"/>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ht="15.75" customHeight="1">
      <c r="A89" s="15"/>
      <c r="B89" s="15"/>
      <c r="C89" s="15"/>
      <c r="D89" s="15"/>
      <c r="E89" s="16"/>
      <c r="F89" s="16"/>
      <c r="G89" s="15"/>
      <c r="H89" s="15"/>
      <c r="I89" s="15"/>
      <c r="J89" s="15"/>
      <c r="K89" s="15"/>
      <c r="L89" s="15"/>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ht="15.75" customHeight="1">
      <c r="A90" s="15"/>
      <c r="B90" s="15"/>
      <c r="C90" s="15"/>
      <c r="D90" s="15"/>
      <c r="E90" s="16"/>
      <c r="F90" s="16"/>
      <c r="G90" s="15"/>
      <c r="H90" s="15"/>
      <c r="I90" s="15"/>
      <c r="J90" s="15"/>
      <c r="K90" s="15"/>
      <c r="L90" s="15"/>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ht="15.75" customHeight="1">
      <c r="A91" s="15"/>
      <c r="B91" s="15"/>
      <c r="C91" s="15"/>
      <c r="D91" s="15"/>
      <c r="E91" s="16"/>
      <c r="F91" s="16"/>
      <c r="G91" s="15"/>
      <c r="H91" s="15"/>
      <c r="I91" s="15"/>
      <c r="J91" s="15"/>
      <c r="K91" s="15"/>
      <c r="L91" s="15"/>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ht="15.75" customHeight="1">
      <c r="A92" s="15"/>
      <c r="B92" s="15"/>
      <c r="C92" s="15"/>
      <c r="D92" s="15"/>
      <c r="E92" s="16"/>
      <c r="F92" s="16"/>
      <c r="G92" s="15"/>
      <c r="H92" s="15"/>
      <c r="I92" s="15"/>
      <c r="J92" s="15"/>
      <c r="K92" s="15"/>
      <c r="L92" s="15"/>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ht="15.75" customHeight="1">
      <c r="A93" s="15"/>
      <c r="B93" s="15"/>
      <c r="C93" s="15"/>
      <c r="D93" s="15"/>
      <c r="E93" s="16"/>
      <c r="F93" s="16"/>
      <c r="G93" s="15"/>
      <c r="H93" s="15"/>
      <c r="I93" s="15"/>
      <c r="J93" s="15"/>
      <c r="K93" s="15"/>
      <c r="L93" s="15"/>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ht="15.75" customHeight="1">
      <c r="A94" s="15"/>
      <c r="B94" s="15"/>
      <c r="C94" s="15"/>
      <c r="D94" s="15"/>
      <c r="E94" s="16"/>
      <c r="F94" s="16"/>
      <c r="G94" s="15"/>
      <c r="H94" s="15"/>
      <c r="I94" s="15"/>
      <c r="J94" s="15"/>
      <c r="K94" s="15"/>
      <c r="L94" s="15"/>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ht="15.75" customHeight="1">
      <c r="A95" s="15"/>
      <c r="B95" s="15"/>
      <c r="C95" s="15"/>
      <c r="D95" s="15"/>
      <c r="E95" s="16"/>
      <c r="F95" s="16"/>
      <c r="G95" s="15"/>
      <c r="H95" s="15"/>
      <c r="I95" s="15"/>
      <c r="J95" s="15"/>
      <c r="K95" s="15"/>
      <c r="L95" s="15"/>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ht="15.75" customHeight="1">
      <c r="A96" s="15"/>
      <c r="B96" s="15"/>
      <c r="C96" s="15"/>
      <c r="D96" s="15"/>
      <c r="E96" s="16"/>
      <c r="F96" s="16"/>
      <c r="G96" s="15"/>
      <c r="H96" s="15"/>
      <c r="I96" s="15"/>
      <c r="J96" s="15"/>
      <c r="K96" s="15"/>
      <c r="L96" s="15"/>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ht="15.75" customHeight="1">
      <c r="A97" s="15"/>
      <c r="B97" s="15"/>
      <c r="C97" s="15"/>
      <c r="D97" s="15"/>
      <c r="E97" s="16"/>
      <c r="F97" s="16"/>
      <c r="G97" s="15"/>
      <c r="H97" s="15"/>
      <c r="I97" s="15"/>
      <c r="J97" s="15"/>
      <c r="K97" s="15"/>
      <c r="L97" s="15"/>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ht="15.75" customHeight="1">
      <c r="A98" s="15"/>
      <c r="B98" s="15"/>
      <c r="C98" s="15"/>
      <c r="D98" s="15"/>
      <c r="E98" s="16"/>
      <c r="F98" s="16"/>
      <c r="G98" s="15"/>
      <c r="H98" s="15"/>
      <c r="I98" s="15"/>
      <c r="J98" s="15"/>
      <c r="K98" s="15"/>
      <c r="L98" s="15"/>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ht="15.75" customHeight="1">
      <c r="A99" s="15"/>
      <c r="B99" s="15"/>
      <c r="C99" s="15"/>
      <c r="D99" s="15"/>
      <c r="E99" s="16"/>
      <c r="F99" s="16"/>
      <c r="G99" s="15"/>
      <c r="H99" s="15"/>
      <c r="I99" s="15"/>
      <c r="J99" s="15"/>
      <c r="K99" s="15"/>
      <c r="L99" s="15"/>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ht="15.75" customHeight="1">
      <c r="A100" s="15"/>
      <c r="B100" s="15"/>
      <c r="C100" s="15"/>
      <c r="D100" s="15"/>
      <c r="E100" s="16"/>
      <c r="F100" s="16"/>
      <c r="G100" s="15"/>
      <c r="H100" s="15"/>
      <c r="I100" s="15"/>
      <c r="J100" s="15"/>
      <c r="K100" s="15"/>
      <c r="L100" s="15"/>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ht="15.75" customHeight="1">
      <c r="A101" s="15"/>
      <c r="B101" s="15"/>
      <c r="C101" s="15"/>
      <c r="D101" s="15"/>
      <c r="E101" s="16"/>
      <c r="F101" s="16"/>
      <c r="G101" s="15"/>
      <c r="H101" s="15"/>
      <c r="I101" s="15"/>
      <c r="J101" s="15"/>
      <c r="K101" s="15"/>
      <c r="L101" s="15"/>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ht="15.75" customHeight="1">
      <c r="A102" s="15"/>
      <c r="B102" s="15"/>
      <c r="C102" s="15"/>
      <c r="D102" s="15"/>
      <c r="E102" s="16"/>
      <c r="F102" s="16"/>
      <c r="G102" s="15"/>
      <c r="H102" s="15"/>
      <c r="I102" s="15"/>
      <c r="J102" s="15"/>
      <c r="K102" s="15"/>
      <c r="L102" s="15"/>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ht="15.75" customHeight="1">
      <c r="A103" s="15"/>
      <c r="B103" s="15"/>
      <c r="C103" s="15"/>
      <c r="D103" s="15"/>
      <c r="E103" s="16"/>
      <c r="F103" s="16"/>
      <c r="G103" s="15"/>
      <c r="H103" s="15"/>
      <c r="I103" s="15"/>
      <c r="J103" s="15"/>
      <c r="K103" s="15"/>
      <c r="L103" s="15"/>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ht="15.75" customHeight="1">
      <c r="A104" s="15"/>
      <c r="B104" s="15"/>
      <c r="C104" s="15"/>
      <c r="D104" s="15"/>
      <c r="E104" s="16"/>
      <c r="F104" s="16"/>
      <c r="G104" s="15"/>
      <c r="H104" s="15"/>
      <c r="I104" s="15"/>
      <c r="J104" s="15"/>
      <c r="K104" s="15"/>
      <c r="L104" s="15"/>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ht="15.75" customHeight="1">
      <c r="A105" s="15"/>
      <c r="B105" s="15"/>
      <c r="C105" s="15"/>
      <c r="D105" s="15"/>
      <c r="E105" s="16"/>
      <c r="F105" s="16"/>
      <c r="G105" s="15"/>
      <c r="H105" s="15"/>
      <c r="I105" s="15"/>
      <c r="J105" s="15"/>
      <c r="K105" s="15"/>
      <c r="L105" s="15"/>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ht="15.75" customHeight="1">
      <c r="A106" s="15"/>
      <c r="B106" s="15"/>
      <c r="C106" s="15"/>
      <c r="D106" s="15"/>
      <c r="E106" s="16"/>
      <c r="F106" s="16"/>
      <c r="G106" s="15"/>
      <c r="H106" s="15"/>
      <c r="I106" s="15"/>
      <c r="J106" s="15"/>
      <c r="K106" s="15"/>
      <c r="L106" s="15"/>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ht="15.75" customHeight="1">
      <c r="A107" s="15"/>
      <c r="B107" s="15"/>
      <c r="C107" s="15"/>
      <c r="D107" s="15"/>
      <c r="E107" s="16"/>
      <c r="F107" s="16"/>
      <c r="G107" s="15"/>
      <c r="H107" s="15"/>
      <c r="I107" s="15"/>
      <c r="J107" s="15"/>
      <c r="K107" s="15"/>
      <c r="L107" s="15"/>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ht="15.75" customHeight="1">
      <c r="A108" s="15"/>
      <c r="B108" s="15"/>
      <c r="C108" s="15"/>
      <c r="D108" s="15"/>
      <c r="E108" s="16"/>
      <c r="F108" s="16"/>
      <c r="G108" s="15"/>
      <c r="H108" s="15"/>
      <c r="I108" s="15"/>
      <c r="J108" s="15"/>
      <c r="K108" s="15"/>
      <c r="L108" s="15"/>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ht="15.75" customHeight="1">
      <c r="A109" s="15"/>
      <c r="B109" s="15"/>
      <c r="C109" s="15"/>
      <c r="D109" s="15"/>
      <c r="E109" s="16"/>
      <c r="F109" s="16"/>
      <c r="G109" s="15"/>
      <c r="H109" s="15"/>
      <c r="I109" s="15"/>
      <c r="J109" s="15"/>
      <c r="K109" s="15"/>
      <c r="L109" s="15"/>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ht="15.75" customHeight="1">
      <c r="A110" s="15"/>
      <c r="B110" s="15"/>
      <c r="C110" s="15"/>
      <c r="D110" s="15"/>
      <c r="E110" s="16"/>
      <c r="F110" s="16"/>
      <c r="G110" s="15"/>
      <c r="H110" s="15"/>
      <c r="I110" s="15"/>
      <c r="J110" s="15"/>
      <c r="K110" s="15"/>
      <c r="L110" s="15"/>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ht="15.75" customHeight="1">
      <c r="A111" s="15"/>
      <c r="B111" s="15"/>
      <c r="C111" s="15"/>
      <c r="D111" s="15"/>
      <c r="E111" s="16"/>
      <c r="F111" s="16"/>
      <c r="G111" s="15"/>
      <c r="H111" s="15"/>
      <c r="I111" s="15"/>
      <c r="J111" s="15"/>
      <c r="K111" s="15"/>
      <c r="L111" s="15"/>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ht="15.75" customHeight="1">
      <c r="A112" s="15"/>
      <c r="B112" s="15"/>
      <c r="C112" s="15"/>
      <c r="D112" s="15"/>
      <c r="E112" s="16"/>
      <c r="F112" s="16"/>
      <c r="G112" s="15"/>
      <c r="H112" s="15"/>
      <c r="I112" s="15"/>
      <c r="J112" s="15"/>
      <c r="K112" s="15"/>
      <c r="L112" s="15"/>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ht="15.75" customHeight="1">
      <c r="A113" s="15"/>
      <c r="B113" s="15"/>
      <c r="C113" s="15"/>
      <c r="D113" s="15"/>
      <c r="E113" s="16"/>
      <c r="F113" s="16"/>
      <c r="G113" s="15"/>
      <c r="H113" s="15"/>
      <c r="I113" s="15"/>
      <c r="J113" s="15"/>
      <c r="K113" s="15"/>
      <c r="L113" s="15"/>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ht="15.75" customHeight="1">
      <c r="A114" s="15"/>
      <c r="B114" s="15"/>
      <c r="C114" s="15"/>
      <c r="D114" s="15"/>
      <c r="E114" s="16"/>
      <c r="F114" s="16"/>
      <c r="G114" s="15"/>
      <c r="H114" s="15"/>
      <c r="I114" s="15"/>
      <c r="J114" s="15"/>
      <c r="K114" s="15"/>
      <c r="L114" s="15"/>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ht="15.75" customHeight="1">
      <c r="A115" s="15"/>
      <c r="B115" s="15"/>
      <c r="C115" s="15"/>
      <c r="D115" s="15"/>
      <c r="E115" s="16"/>
      <c r="F115" s="16"/>
      <c r="G115" s="15"/>
      <c r="H115" s="15"/>
      <c r="I115" s="15"/>
      <c r="J115" s="15"/>
      <c r="K115" s="15"/>
      <c r="L115" s="15"/>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ht="15.75" customHeight="1">
      <c r="A116" s="15"/>
      <c r="B116" s="15"/>
      <c r="C116" s="15"/>
      <c r="D116" s="15"/>
      <c r="E116" s="16"/>
      <c r="F116" s="16"/>
      <c r="G116" s="15"/>
      <c r="H116" s="15"/>
      <c r="I116" s="15"/>
      <c r="J116" s="15"/>
      <c r="K116" s="15"/>
      <c r="L116" s="15"/>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ht="15.75" customHeight="1">
      <c r="A117" s="15"/>
      <c r="B117" s="15"/>
      <c r="C117" s="15"/>
      <c r="D117" s="15"/>
      <c r="E117" s="16"/>
      <c r="F117" s="16"/>
      <c r="G117" s="15"/>
      <c r="H117" s="15"/>
      <c r="I117" s="15"/>
      <c r="J117" s="15"/>
      <c r="K117" s="15"/>
      <c r="L117" s="15"/>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ht="15.75" customHeight="1">
      <c r="A118" s="15"/>
      <c r="B118" s="15"/>
      <c r="C118" s="15"/>
      <c r="D118" s="15"/>
      <c r="E118" s="16"/>
      <c r="F118" s="16"/>
      <c r="G118" s="15"/>
      <c r="H118" s="15"/>
      <c r="I118" s="15"/>
      <c r="J118" s="15"/>
      <c r="K118" s="15"/>
      <c r="L118" s="15"/>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ht="15.75" customHeight="1">
      <c r="A119" s="15"/>
      <c r="B119" s="15"/>
      <c r="C119" s="15"/>
      <c r="D119" s="15"/>
      <c r="E119" s="16"/>
      <c r="F119" s="16"/>
      <c r="G119" s="15"/>
      <c r="H119" s="15"/>
      <c r="I119" s="15"/>
      <c r="J119" s="15"/>
      <c r="K119" s="15"/>
      <c r="L119" s="15"/>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ht="15.75" customHeight="1">
      <c r="A120" s="15"/>
      <c r="B120" s="15"/>
      <c r="C120" s="15"/>
      <c r="D120" s="15"/>
      <c r="E120" s="16"/>
      <c r="F120" s="16"/>
      <c r="G120" s="15"/>
      <c r="H120" s="15"/>
      <c r="I120" s="15"/>
      <c r="J120" s="15"/>
      <c r="K120" s="15"/>
      <c r="L120" s="15"/>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ht="15.75" customHeight="1">
      <c r="A121" s="15"/>
      <c r="B121" s="15"/>
      <c r="C121" s="15"/>
      <c r="D121" s="15"/>
      <c r="E121" s="16"/>
      <c r="F121" s="16"/>
      <c r="G121" s="15"/>
      <c r="H121" s="15"/>
      <c r="I121" s="15"/>
      <c r="J121" s="15"/>
      <c r="K121" s="15"/>
      <c r="L121" s="15"/>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ht="15.75" customHeight="1">
      <c r="A122" s="15"/>
      <c r="B122" s="15"/>
      <c r="C122" s="15"/>
      <c r="D122" s="15"/>
      <c r="E122" s="16"/>
      <c r="F122" s="16"/>
      <c r="G122" s="15"/>
      <c r="H122" s="15"/>
      <c r="I122" s="15"/>
      <c r="J122" s="15"/>
      <c r="K122" s="15"/>
      <c r="L122" s="15"/>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ht="15.75" customHeight="1">
      <c r="A123" s="15"/>
      <c r="B123" s="15"/>
      <c r="C123" s="15"/>
      <c r="D123" s="15"/>
      <c r="E123" s="16"/>
      <c r="F123" s="16"/>
      <c r="G123" s="15"/>
      <c r="H123" s="15"/>
      <c r="I123" s="15"/>
      <c r="J123" s="15"/>
      <c r="K123" s="15"/>
      <c r="L123" s="15"/>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ht="15.75" customHeight="1">
      <c r="A124" s="15"/>
      <c r="B124" s="15"/>
      <c r="C124" s="15"/>
      <c r="D124" s="15"/>
      <c r="E124" s="16"/>
      <c r="F124" s="16"/>
      <c r="G124" s="15"/>
      <c r="H124" s="15"/>
      <c r="I124" s="15"/>
      <c r="J124" s="15"/>
      <c r="K124" s="15"/>
      <c r="L124" s="15"/>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ht="15.75" customHeight="1">
      <c r="A125" s="15"/>
      <c r="B125" s="15"/>
      <c r="C125" s="15"/>
      <c r="D125" s="15"/>
      <c r="E125" s="16"/>
      <c r="F125" s="16"/>
      <c r="G125" s="15"/>
      <c r="H125" s="15"/>
      <c r="I125" s="15"/>
      <c r="J125" s="15"/>
      <c r="K125" s="15"/>
      <c r="L125" s="15"/>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ht="15.75" customHeight="1">
      <c r="A126" s="15"/>
      <c r="B126" s="15"/>
      <c r="C126" s="15"/>
      <c r="D126" s="15"/>
      <c r="E126" s="16"/>
      <c r="F126" s="16"/>
      <c r="G126" s="15"/>
      <c r="H126" s="15"/>
      <c r="I126" s="15"/>
      <c r="J126" s="15"/>
      <c r="K126" s="15"/>
      <c r="L126" s="15"/>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ht="15.75" customHeight="1">
      <c r="A127" s="15"/>
      <c r="B127" s="15"/>
      <c r="C127" s="15"/>
      <c r="D127" s="15"/>
      <c r="E127" s="16"/>
      <c r="F127" s="16"/>
      <c r="G127" s="15"/>
      <c r="H127" s="15"/>
      <c r="I127" s="15"/>
      <c r="J127" s="15"/>
      <c r="K127" s="15"/>
      <c r="L127" s="15"/>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ht="15.75" customHeight="1">
      <c r="A128" s="15"/>
      <c r="B128" s="15"/>
      <c r="C128" s="15"/>
      <c r="D128" s="15"/>
      <c r="E128" s="16"/>
      <c r="F128" s="16"/>
      <c r="G128" s="15"/>
      <c r="H128" s="15"/>
      <c r="I128" s="15"/>
      <c r="J128" s="15"/>
      <c r="K128" s="15"/>
      <c r="L128" s="15"/>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ht="15.75" customHeight="1">
      <c r="A129" s="15"/>
      <c r="B129" s="15"/>
      <c r="C129" s="15"/>
      <c r="D129" s="15"/>
      <c r="E129" s="16"/>
      <c r="F129" s="16"/>
      <c r="G129" s="15"/>
      <c r="H129" s="15"/>
      <c r="I129" s="15"/>
      <c r="J129" s="15"/>
      <c r="K129" s="15"/>
      <c r="L129" s="15"/>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ht="15.75" customHeight="1">
      <c r="A130" s="15"/>
      <c r="B130" s="15"/>
      <c r="C130" s="15"/>
      <c r="D130" s="15"/>
      <c r="E130" s="16"/>
      <c r="F130" s="16"/>
      <c r="G130" s="15"/>
      <c r="H130" s="15"/>
      <c r="I130" s="15"/>
      <c r="J130" s="15"/>
      <c r="K130" s="15"/>
      <c r="L130" s="15"/>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ht="15.75" customHeight="1">
      <c r="A131" s="15"/>
      <c r="B131" s="15"/>
      <c r="C131" s="15"/>
      <c r="D131" s="15"/>
      <c r="E131" s="16"/>
      <c r="F131" s="16"/>
      <c r="G131" s="15"/>
      <c r="H131" s="15"/>
      <c r="I131" s="15"/>
      <c r="J131" s="15"/>
      <c r="K131" s="15"/>
      <c r="L131" s="15"/>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ht="15.75" customHeight="1">
      <c r="A132" s="15"/>
      <c r="B132" s="15"/>
      <c r="C132" s="15"/>
      <c r="D132" s="15"/>
      <c r="E132" s="16"/>
      <c r="F132" s="16"/>
      <c r="G132" s="15"/>
      <c r="H132" s="15"/>
      <c r="I132" s="15"/>
      <c r="J132" s="15"/>
      <c r="K132" s="15"/>
      <c r="L132" s="15"/>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ht="15.75" customHeight="1">
      <c r="A133" s="15"/>
      <c r="B133" s="15"/>
      <c r="C133" s="15"/>
      <c r="D133" s="15"/>
      <c r="E133" s="16"/>
      <c r="F133" s="16"/>
      <c r="G133" s="15"/>
      <c r="H133" s="15"/>
      <c r="I133" s="15"/>
      <c r="J133" s="15"/>
      <c r="K133" s="15"/>
      <c r="L133" s="15"/>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ht="15.75" customHeight="1">
      <c r="A134" s="15"/>
      <c r="B134" s="15"/>
      <c r="C134" s="15"/>
      <c r="D134" s="15"/>
      <c r="E134" s="16"/>
      <c r="F134" s="16"/>
      <c r="G134" s="15"/>
      <c r="H134" s="15"/>
      <c r="I134" s="15"/>
      <c r="J134" s="15"/>
      <c r="K134" s="15"/>
      <c r="L134" s="15"/>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ht="15.75" customHeight="1">
      <c r="A135" s="15"/>
      <c r="B135" s="15"/>
      <c r="C135" s="15"/>
      <c r="D135" s="15"/>
      <c r="E135" s="16"/>
      <c r="F135" s="16"/>
      <c r="G135" s="15"/>
      <c r="H135" s="15"/>
      <c r="I135" s="15"/>
      <c r="J135" s="15"/>
      <c r="K135" s="15"/>
      <c r="L135" s="15"/>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ht="15.75" customHeight="1">
      <c r="A136" s="15"/>
      <c r="B136" s="15"/>
      <c r="C136" s="15"/>
      <c r="D136" s="15"/>
      <c r="E136" s="16"/>
      <c r="F136" s="16"/>
      <c r="G136" s="15"/>
      <c r="H136" s="15"/>
      <c r="I136" s="15"/>
      <c r="J136" s="15"/>
      <c r="K136" s="15"/>
      <c r="L136" s="15"/>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ht="15.75" customHeight="1">
      <c r="A137" s="15"/>
      <c r="B137" s="15"/>
      <c r="C137" s="15"/>
      <c r="D137" s="15"/>
      <c r="E137" s="16"/>
      <c r="F137" s="16"/>
      <c r="G137" s="15"/>
      <c r="H137" s="15"/>
      <c r="I137" s="15"/>
      <c r="J137" s="15"/>
      <c r="K137" s="15"/>
      <c r="L137" s="15"/>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ht="15.75" customHeight="1">
      <c r="A138" s="15"/>
      <c r="B138" s="15"/>
      <c r="C138" s="15"/>
      <c r="D138" s="15"/>
      <c r="E138" s="16"/>
      <c r="F138" s="16"/>
      <c r="G138" s="15"/>
      <c r="H138" s="15"/>
      <c r="I138" s="15"/>
      <c r="J138" s="15"/>
      <c r="K138" s="15"/>
      <c r="L138" s="15"/>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ht="15.75" customHeight="1">
      <c r="A139" s="15"/>
      <c r="B139" s="15"/>
      <c r="C139" s="15"/>
      <c r="D139" s="15"/>
      <c r="E139" s="16"/>
      <c r="F139" s="16"/>
      <c r="G139" s="15"/>
      <c r="H139" s="15"/>
      <c r="I139" s="15"/>
      <c r="J139" s="15"/>
      <c r="K139" s="15"/>
      <c r="L139" s="15"/>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ht="15.75" customHeight="1">
      <c r="A140" s="15"/>
      <c r="B140" s="15"/>
      <c r="C140" s="15"/>
      <c r="D140" s="15"/>
      <c r="E140" s="16"/>
      <c r="F140" s="16"/>
      <c r="G140" s="15"/>
      <c r="H140" s="15"/>
      <c r="I140" s="15"/>
      <c r="J140" s="15"/>
      <c r="K140" s="15"/>
      <c r="L140" s="15"/>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ht="15.75" customHeight="1">
      <c r="A141" s="15"/>
      <c r="B141" s="15"/>
      <c r="C141" s="15"/>
      <c r="D141" s="15"/>
      <c r="E141" s="16"/>
      <c r="F141" s="16"/>
      <c r="G141" s="15"/>
      <c r="H141" s="15"/>
      <c r="I141" s="15"/>
      <c r="J141" s="15"/>
      <c r="K141" s="15"/>
      <c r="L141" s="15"/>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ht="15.75" customHeight="1">
      <c r="A142" s="15"/>
      <c r="B142" s="15"/>
      <c r="C142" s="15"/>
      <c r="D142" s="15"/>
      <c r="E142" s="16"/>
      <c r="F142" s="16"/>
      <c r="G142" s="15"/>
      <c r="H142" s="15"/>
      <c r="I142" s="15"/>
      <c r="J142" s="15"/>
      <c r="K142" s="15"/>
      <c r="L142" s="15"/>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ht="15.75" customHeight="1">
      <c r="A143" s="15"/>
      <c r="B143" s="15"/>
      <c r="C143" s="15"/>
      <c r="D143" s="15"/>
      <c r="E143" s="16"/>
      <c r="F143" s="16"/>
      <c r="G143" s="15"/>
      <c r="H143" s="15"/>
      <c r="I143" s="15"/>
      <c r="J143" s="15"/>
      <c r="K143" s="15"/>
      <c r="L143" s="15"/>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ht="15.75" customHeight="1">
      <c r="A144" s="15"/>
      <c r="B144" s="15"/>
      <c r="C144" s="15"/>
      <c r="D144" s="15"/>
      <c r="E144" s="16"/>
      <c r="F144" s="16"/>
      <c r="G144" s="15"/>
      <c r="H144" s="15"/>
      <c r="I144" s="15"/>
      <c r="J144" s="15"/>
      <c r="K144" s="15"/>
      <c r="L144" s="15"/>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ht="15.75" customHeight="1">
      <c r="A145" s="15"/>
      <c r="B145" s="15"/>
      <c r="C145" s="15"/>
      <c r="D145" s="15"/>
      <c r="E145" s="16"/>
      <c r="F145" s="16"/>
      <c r="G145" s="15"/>
      <c r="H145" s="15"/>
      <c r="I145" s="15"/>
      <c r="J145" s="15"/>
      <c r="K145" s="15"/>
      <c r="L145" s="15"/>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ht="15.75" customHeight="1">
      <c r="A146" s="15"/>
      <c r="B146" s="15"/>
      <c r="C146" s="15"/>
      <c r="D146" s="15"/>
      <c r="E146" s="16"/>
      <c r="F146" s="16"/>
      <c r="G146" s="15"/>
      <c r="H146" s="15"/>
      <c r="I146" s="15"/>
      <c r="J146" s="15"/>
      <c r="K146" s="15"/>
      <c r="L146" s="15"/>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ht="15.75" customHeight="1">
      <c r="A147" s="15"/>
      <c r="B147" s="15"/>
      <c r="C147" s="15"/>
      <c r="D147" s="15"/>
      <c r="E147" s="16"/>
      <c r="F147" s="16"/>
      <c r="G147" s="15"/>
      <c r="H147" s="15"/>
      <c r="I147" s="15"/>
      <c r="J147" s="15"/>
      <c r="K147" s="15"/>
      <c r="L147" s="15"/>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ht="15.75" customHeight="1">
      <c r="A148" s="15"/>
      <c r="B148" s="15"/>
      <c r="C148" s="15"/>
      <c r="D148" s="15"/>
      <c r="E148" s="16"/>
      <c r="F148" s="16"/>
      <c r="G148" s="15"/>
      <c r="H148" s="15"/>
      <c r="I148" s="15"/>
      <c r="J148" s="15"/>
      <c r="K148" s="15"/>
      <c r="L148" s="15"/>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ht="15.75" customHeight="1">
      <c r="A149" s="15"/>
      <c r="B149" s="15"/>
      <c r="C149" s="15"/>
      <c r="D149" s="15"/>
      <c r="E149" s="16"/>
      <c r="F149" s="16"/>
      <c r="G149" s="15"/>
      <c r="H149" s="15"/>
      <c r="I149" s="15"/>
      <c r="J149" s="15"/>
      <c r="K149" s="15"/>
      <c r="L149" s="15"/>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ht="15.75" customHeight="1">
      <c r="A150" s="15"/>
      <c r="B150" s="15"/>
      <c r="C150" s="15"/>
      <c r="D150" s="15"/>
      <c r="E150" s="16"/>
      <c r="F150" s="16"/>
      <c r="G150" s="15"/>
      <c r="H150" s="15"/>
      <c r="I150" s="15"/>
      <c r="J150" s="15"/>
      <c r="K150" s="15"/>
      <c r="L150" s="15"/>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ht="15.75" customHeight="1">
      <c r="A151" s="15"/>
      <c r="B151" s="15"/>
      <c r="C151" s="15"/>
      <c r="D151" s="15"/>
      <c r="E151" s="16"/>
      <c r="F151" s="16"/>
      <c r="G151" s="15"/>
      <c r="H151" s="15"/>
      <c r="I151" s="15"/>
      <c r="J151" s="15"/>
      <c r="K151" s="15"/>
      <c r="L151" s="15"/>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ht="15.75" customHeight="1">
      <c r="A152" s="15"/>
      <c r="B152" s="15"/>
      <c r="C152" s="15"/>
      <c r="D152" s="15"/>
      <c r="E152" s="16"/>
      <c r="F152" s="16"/>
      <c r="G152" s="15"/>
      <c r="H152" s="15"/>
      <c r="I152" s="15"/>
      <c r="J152" s="15"/>
      <c r="K152" s="15"/>
      <c r="L152" s="15"/>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ht="15.75" customHeight="1">
      <c r="A153" s="15"/>
      <c r="B153" s="15"/>
      <c r="C153" s="15"/>
      <c r="D153" s="15"/>
      <c r="E153" s="16"/>
      <c r="F153" s="16"/>
      <c r="G153" s="15"/>
      <c r="H153" s="15"/>
      <c r="I153" s="15"/>
      <c r="J153" s="15"/>
      <c r="K153" s="15"/>
      <c r="L153" s="15"/>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ht="15.75" customHeight="1">
      <c r="A154" s="15"/>
      <c r="B154" s="15"/>
      <c r="C154" s="15"/>
      <c r="D154" s="15"/>
      <c r="E154" s="16"/>
      <c r="F154" s="16"/>
      <c r="G154" s="15"/>
      <c r="H154" s="15"/>
      <c r="I154" s="15"/>
      <c r="J154" s="15"/>
      <c r="K154" s="15"/>
      <c r="L154" s="15"/>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ht="15.75" customHeight="1">
      <c r="A155" s="15"/>
      <c r="B155" s="15"/>
      <c r="C155" s="15"/>
      <c r="D155" s="15"/>
      <c r="E155" s="16"/>
      <c r="F155" s="16"/>
      <c r="G155" s="15"/>
      <c r="H155" s="15"/>
      <c r="I155" s="15"/>
      <c r="J155" s="15"/>
      <c r="K155" s="15"/>
      <c r="L155" s="15"/>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ht="15.75" customHeight="1">
      <c r="A156" s="15"/>
      <c r="B156" s="15"/>
      <c r="C156" s="15"/>
      <c r="D156" s="15"/>
      <c r="E156" s="16"/>
      <c r="F156" s="16"/>
      <c r="G156" s="15"/>
      <c r="H156" s="15"/>
      <c r="I156" s="15"/>
      <c r="J156" s="15"/>
      <c r="K156" s="15"/>
      <c r="L156" s="15"/>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ht="15.75" customHeight="1">
      <c r="A157" s="15"/>
      <c r="B157" s="15"/>
      <c r="C157" s="15"/>
      <c r="D157" s="15"/>
      <c r="E157" s="16"/>
      <c r="F157" s="16"/>
      <c r="G157" s="15"/>
      <c r="H157" s="15"/>
      <c r="I157" s="15"/>
      <c r="J157" s="15"/>
      <c r="K157" s="15"/>
      <c r="L157" s="15"/>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ht="15.75" customHeight="1">
      <c r="A158" s="15"/>
      <c r="B158" s="15"/>
      <c r="C158" s="15"/>
      <c r="D158" s="15"/>
      <c r="E158" s="16"/>
      <c r="F158" s="16"/>
      <c r="G158" s="15"/>
      <c r="H158" s="15"/>
      <c r="I158" s="15"/>
      <c r="J158" s="15"/>
      <c r="K158" s="15"/>
      <c r="L158" s="15"/>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ht="15.75" customHeight="1">
      <c r="A159" s="15"/>
      <c r="B159" s="15"/>
      <c r="C159" s="15"/>
      <c r="D159" s="15"/>
      <c r="E159" s="16"/>
      <c r="F159" s="16"/>
      <c r="G159" s="15"/>
      <c r="H159" s="15"/>
      <c r="I159" s="15"/>
      <c r="J159" s="15"/>
      <c r="K159" s="15"/>
      <c r="L159" s="15"/>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ht="15.75" customHeight="1">
      <c r="A160" s="15"/>
      <c r="B160" s="15"/>
      <c r="C160" s="15"/>
      <c r="D160" s="15"/>
      <c r="E160" s="16"/>
      <c r="F160" s="16"/>
      <c r="G160" s="15"/>
      <c r="H160" s="15"/>
      <c r="I160" s="15"/>
      <c r="J160" s="15"/>
      <c r="K160" s="15"/>
      <c r="L160" s="15"/>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ht="15.75" customHeight="1">
      <c r="A161" s="15"/>
      <c r="B161" s="15"/>
      <c r="C161" s="15"/>
      <c r="D161" s="15"/>
      <c r="E161" s="16"/>
      <c r="F161" s="16"/>
      <c r="G161" s="15"/>
      <c r="H161" s="15"/>
      <c r="I161" s="15"/>
      <c r="J161" s="15"/>
      <c r="K161" s="15"/>
      <c r="L161" s="15"/>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ht="15.75" customHeight="1">
      <c r="A162" s="15"/>
      <c r="B162" s="15"/>
      <c r="C162" s="15"/>
      <c r="D162" s="15"/>
      <c r="E162" s="16"/>
      <c r="F162" s="16"/>
      <c r="G162" s="15"/>
      <c r="H162" s="15"/>
      <c r="I162" s="15"/>
      <c r="J162" s="15"/>
      <c r="K162" s="15"/>
      <c r="L162" s="15"/>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ht="15.75" customHeight="1">
      <c r="A163" s="15"/>
      <c r="B163" s="15"/>
      <c r="C163" s="15"/>
      <c r="D163" s="15"/>
      <c r="E163" s="16"/>
      <c r="F163" s="16"/>
      <c r="G163" s="15"/>
      <c r="H163" s="15"/>
      <c r="I163" s="15"/>
      <c r="J163" s="15"/>
      <c r="K163" s="15"/>
      <c r="L163" s="15"/>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ht="15.75" customHeight="1">
      <c r="A164" s="15"/>
      <c r="B164" s="15"/>
      <c r="C164" s="15"/>
      <c r="D164" s="15"/>
      <c r="E164" s="16"/>
      <c r="F164" s="16"/>
      <c r="G164" s="15"/>
      <c r="H164" s="15"/>
      <c r="I164" s="15"/>
      <c r="J164" s="15"/>
      <c r="K164" s="15"/>
      <c r="L164" s="15"/>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ht="15.75" customHeight="1">
      <c r="A165" s="15"/>
      <c r="B165" s="15"/>
      <c r="C165" s="15"/>
      <c r="D165" s="15"/>
      <c r="E165" s="16"/>
      <c r="F165" s="16"/>
      <c r="G165" s="15"/>
      <c r="H165" s="15"/>
      <c r="I165" s="15"/>
      <c r="J165" s="15"/>
      <c r="K165" s="15"/>
      <c r="L165" s="15"/>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ht="15.75" customHeight="1">
      <c r="A166" s="15"/>
      <c r="B166" s="15"/>
      <c r="C166" s="15"/>
      <c r="D166" s="15"/>
      <c r="E166" s="16"/>
      <c r="F166" s="16"/>
      <c r="G166" s="15"/>
      <c r="H166" s="15"/>
      <c r="I166" s="15"/>
      <c r="J166" s="15"/>
      <c r="K166" s="15"/>
      <c r="L166" s="15"/>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ht="15.75" customHeight="1">
      <c r="A167" s="15"/>
      <c r="B167" s="15"/>
      <c r="C167" s="15"/>
      <c r="D167" s="15"/>
      <c r="E167" s="16"/>
      <c r="F167" s="16"/>
      <c r="G167" s="15"/>
      <c r="H167" s="15"/>
      <c r="I167" s="15"/>
      <c r="J167" s="15"/>
      <c r="K167" s="15"/>
      <c r="L167" s="15"/>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ht="15.75" customHeight="1">
      <c r="A168" s="15"/>
      <c r="B168" s="15"/>
      <c r="C168" s="15"/>
      <c r="D168" s="15"/>
      <c r="E168" s="16"/>
      <c r="F168" s="16"/>
      <c r="G168" s="15"/>
      <c r="H168" s="15"/>
      <c r="I168" s="15"/>
      <c r="J168" s="15"/>
      <c r="K168" s="15"/>
      <c r="L168" s="15"/>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ht="15.75" customHeight="1">
      <c r="A169" s="15"/>
      <c r="B169" s="15"/>
      <c r="C169" s="15"/>
      <c r="D169" s="15"/>
      <c r="E169" s="16"/>
      <c r="F169" s="16"/>
      <c r="G169" s="15"/>
      <c r="H169" s="15"/>
      <c r="I169" s="15"/>
      <c r="J169" s="15"/>
      <c r="K169" s="15"/>
      <c r="L169" s="15"/>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ht="15.75" customHeight="1">
      <c r="A170" s="15"/>
      <c r="B170" s="15"/>
      <c r="C170" s="15"/>
      <c r="D170" s="15"/>
      <c r="E170" s="16"/>
      <c r="F170" s="16"/>
      <c r="G170" s="15"/>
      <c r="H170" s="15"/>
      <c r="I170" s="15"/>
      <c r="J170" s="15"/>
      <c r="K170" s="15"/>
      <c r="L170" s="15"/>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ht="15.75" customHeight="1">
      <c r="A171" s="15"/>
      <c r="B171" s="15"/>
      <c r="C171" s="15"/>
      <c r="D171" s="15"/>
      <c r="E171" s="16"/>
      <c r="F171" s="16"/>
      <c r="G171" s="15"/>
      <c r="H171" s="15"/>
      <c r="I171" s="15"/>
      <c r="J171" s="15"/>
      <c r="K171" s="15"/>
      <c r="L171" s="15"/>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ht="15.75" customHeight="1">
      <c r="A172" s="15"/>
      <c r="B172" s="15"/>
      <c r="C172" s="15"/>
      <c r="D172" s="15"/>
      <c r="E172" s="16"/>
      <c r="F172" s="16"/>
      <c r="G172" s="15"/>
      <c r="H172" s="15"/>
      <c r="I172" s="15"/>
      <c r="J172" s="15"/>
      <c r="K172" s="15"/>
      <c r="L172" s="15"/>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ht="15.75" customHeight="1">
      <c r="A173" s="15"/>
      <c r="B173" s="15"/>
      <c r="C173" s="15"/>
      <c r="D173" s="15"/>
      <c r="E173" s="16"/>
      <c r="F173" s="16"/>
      <c r="G173" s="15"/>
      <c r="H173" s="15"/>
      <c r="I173" s="15"/>
      <c r="J173" s="15"/>
      <c r="K173" s="15"/>
      <c r="L173" s="15"/>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ht="15.75" customHeight="1">
      <c r="A174" s="15"/>
      <c r="B174" s="15"/>
      <c r="C174" s="15"/>
      <c r="D174" s="15"/>
      <c r="E174" s="16"/>
      <c r="F174" s="16"/>
      <c r="G174" s="15"/>
      <c r="H174" s="15"/>
      <c r="I174" s="15"/>
      <c r="J174" s="15"/>
      <c r="K174" s="15"/>
      <c r="L174" s="15"/>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ht="15.75" customHeight="1">
      <c r="A175" s="15"/>
      <c r="B175" s="15"/>
      <c r="C175" s="15"/>
      <c r="D175" s="15"/>
      <c r="E175" s="16"/>
      <c r="F175" s="16"/>
      <c r="G175" s="15"/>
      <c r="H175" s="15"/>
      <c r="I175" s="15"/>
      <c r="J175" s="15"/>
      <c r="K175" s="15"/>
      <c r="L175" s="15"/>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ht="15.75" customHeight="1">
      <c r="A176" s="15"/>
      <c r="B176" s="15"/>
      <c r="C176" s="15"/>
      <c r="D176" s="15"/>
      <c r="E176" s="16"/>
      <c r="F176" s="16"/>
      <c r="G176" s="15"/>
      <c r="H176" s="15"/>
      <c r="I176" s="15"/>
      <c r="J176" s="15"/>
      <c r="K176" s="15"/>
      <c r="L176" s="15"/>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ht="15.75" customHeight="1">
      <c r="A177" s="15"/>
      <c r="B177" s="15"/>
      <c r="C177" s="15"/>
      <c r="D177" s="15"/>
      <c r="E177" s="16"/>
      <c r="F177" s="16"/>
      <c r="G177" s="15"/>
      <c r="H177" s="15"/>
      <c r="I177" s="15"/>
      <c r="J177" s="15"/>
      <c r="K177" s="15"/>
      <c r="L177" s="15"/>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ht="15.75" customHeight="1">
      <c r="A178" s="15"/>
      <c r="B178" s="15"/>
      <c r="C178" s="15"/>
      <c r="D178" s="15"/>
      <c r="E178" s="16"/>
      <c r="F178" s="16"/>
      <c r="G178" s="15"/>
      <c r="H178" s="15"/>
      <c r="I178" s="15"/>
      <c r="J178" s="15"/>
      <c r="K178" s="15"/>
      <c r="L178" s="15"/>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ht="15.75" customHeight="1">
      <c r="A179" s="15"/>
      <c r="B179" s="15"/>
      <c r="C179" s="15"/>
      <c r="D179" s="15"/>
      <c r="E179" s="16"/>
      <c r="F179" s="16"/>
      <c r="G179" s="15"/>
      <c r="H179" s="15"/>
      <c r="I179" s="15"/>
      <c r="J179" s="15"/>
      <c r="K179" s="15"/>
      <c r="L179" s="15"/>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ht="15.75" customHeight="1">
      <c r="A180" s="15"/>
      <c r="B180" s="15"/>
      <c r="C180" s="15"/>
      <c r="D180" s="15"/>
      <c r="E180" s="16"/>
      <c r="F180" s="16"/>
      <c r="G180" s="15"/>
      <c r="H180" s="15"/>
      <c r="I180" s="15"/>
      <c r="J180" s="15"/>
      <c r="K180" s="15"/>
      <c r="L180" s="15"/>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ht="15.75" customHeight="1">
      <c r="A181" s="15"/>
      <c r="B181" s="15"/>
      <c r="C181" s="15"/>
      <c r="D181" s="15"/>
      <c r="E181" s="16"/>
      <c r="F181" s="16"/>
      <c r="G181" s="15"/>
      <c r="H181" s="15"/>
      <c r="I181" s="15"/>
      <c r="J181" s="15"/>
      <c r="K181" s="15"/>
      <c r="L181" s="15"/>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ht="15.75" customHeight="1">
      <c r="A182" s="15"/>
      <c r="B182" s="15"/>
      <c r="C182" s="15"/>
      <c r="D182" s="15"/>
      <c r="E182" s="16"/>
      <c r="F182" s="16"/>
      <c r="G182" s="15"/>
      <c r="H182" s="15"/>
      <c r="I182" s="15"/>
      <c r="J182" s="15"/>
      <c r="K182" s="15"/>
      <c r="L182" s="15"/>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ht="15.75" customHeight="1">
      <c r="A183" s="15"/>
      <c r="B183" s="15"/>
      <c r="C183" s="15"/>
      <c r="D183" s="15"/>
      <c r="E183" s="16"/>
      <c r="F183" s="16"/>
      <c r="G183" s="15"/>
      <c r="H183" s="15"/>
      <c r="I183" s="15"/>
      <c r="J183" s="15"/>
      <c r="K183" s="15"/>
      <c r="L183" s="15"/>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ht="15.75" customHeight="1">
      <c r="A184" s="15"/>
      <c r="B184" s="15"/>
      <c r="C184" s="15"/>
      <c r="D184" s="15"/>
      <c r="E184" s="16"/>
      <c r="F184" s="16"/>
      <c r="G184" s="15"/>
      <c r="H184" s="15"/>
      <c r="I184" s="15"/>
      <c r="J184" s="15"/>
      <c r="K184" s="15"/>
      <c r="L184" s="15"/>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ht="15.75" customHeight="1">
      <c r="A185" s="15"/>
      <c r="B185" s="15"/>
      <c r="C185" s="15"/>
      <c r="D185" s="15"/>
      <c r="E185" s="16"/>
      <c r="F185" s="16"/>
      <c r="G185" s="15"/>
      <c r="H185" s="15"/>
      <c r="I185" s="15"/>
      <c r="J185" s="15"/>
      <c r="K185" s="15"/>
      <c r="L185" s="15"/>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ht="15.75" customHeight="1">
      <c r="A186" s="15"/>
      <c r="B186" s="15"/>
      <c r="C186" s="15"/>
      <c r="D186" s="15"/>
      <c r="E186" s="16"/>
      <c r="F186" s="16"/>
      <c r="G186" s="15"/>
      <c r="H186" s="15"/>
      <c r="I186" s="15"/>
      <c r="J186" s="15"/>
      <c r="K186" s="15"/>
      <c r="L186" s="15"/>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ht="15.75" customHeight="1">
      <c r="A187" s="15"/>
      <c r="B187" s="15"/>
      <c r="C187" s="15"/>
      <c r="D187" s="15"/>
      <c r="E187" s="16"/>
      <c r="F187" s="16"/>
      <c r="G187" s="15"/>
      <c r="H187" s="15"/>
      <c r="I187" s="15"/>
      <c r="J187" s="15"/>
      <c r="K187" s="15"/>
      <c r="L187" s="15"/>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ht="15.75" customHeight="1">
      <c r="A188" s="15"/>
      <c r="B188" s="15"/>
      <c r="C188" s="15"/>
      <c r="D188" s="15"/>
      <c r="E188" s="16"/>
      <c r="F188" s="16"/>
      <c r="G188" s="15"/>
      <c r="H188" s="15"/>
      <c r="I188" s="15"/>
      <c r="J188" s="15"/>
      <c r="K188" s="15"/>
      <c r="L188" s="15"/>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ht="15.75" customHeight="1">
      <c r="A189" s="15"/>
      <c r="B189" s="15"/>
      <c r="C189" s="15"/>
      <c r="D189" s="15"/>
      <c r="E189" s="16"/>
      <c r="F189" s="16"/>
      <c r="G189" s="15"/>
      <c r="H189" s="15"/>
      <c r="I189" s="15"/>
      <c r="J189" s="15"/>
      <c r="K189" s="15"/>
      <c r="L189" s="15"/>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ht="15.75" customHeight="1">
      <c r="A190" s="15"/>
      <c r="B190" s="15"/>
      <c r="C190" s="15"/>
      <c r="D190" s="15"/>
      <c r="E190" s="16"/>
      <c r="F190" s="16"/>
      <c r="G190" s="15"/>
      <c r="H190" s="15"/>
      <c r="I190" s="15"/>
      <c r="J190" s="15"/>
      <c r="K190" s="15"/>
      <c r="L190" s="15"/>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ht="15.75" customHeight="1">
      <c r="A191" s="15"/>
      <c r="B191" s="15"/>
      <c r="C191" s="15"/>
      <c r="D191" s="15"/>
      <c r="E191" s="16"/>
      <c r="F191" s="16"/>
      <c r="G191" s="15"/>
      <c r="H191" s="15"/>
      <c r="I191" s="15"/>
      <c r="J191" s="15"/>
      <c r="K191" s="15"/>
      <c r="L191" s="15"/>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ht="15.75" customHeight="1">
      <c r="A192" s="15"/>
      <c r="B192" s="15"/>
      <c r="C192" s="15"/>
      <c r="D192" s="15"/>
      <c r="E192" s="16"/>
      <c r="F192" s="16"/>
      <c r="G192" s="15"/>
      <c r="H192" s="15"/>
      <c r="I192" s="15"/>
      <c r="J192" s="15"/>
      <c r="K192" s="15"/>
      <c r="L192" s="15"/>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ht="15.75" customHeight="1">
      <c r="A193" s="15"/>
      <c r="B193" s="15"/>
      <c r="C193" s="15"/>
      <c r="D193" s="15"/>
      <c r="E193" s="16"/>
      <c r="F193" s="16"/>
      <c r="G193" s="15"/>
      <c r="H193" s="15"/>
      <c r="I193" s="15"/>
      <c r="J193" s="15"/>
      <c r="K193" s="15"/>
      <c r="L193" s="15"/>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ht="15.75" customHeight="1">
      <c r="A194" s="15"/>
      <c r="B194" s="15"/>
      <c r="C194" s="15"/>
      <c r="D194" s="15"/>
      <c r="E194" s="16"/>
      <c r="F194" s="16"/>
      <c r="G194" s="15"/>
      <c r="H194" s="15"/>
      <c r="I194" s="15"/>
      <c r="J194" s="15"/>
      <c r="K194" s="15"/>
      <c r="L194" s="15"/>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ht="15.75" customHeight="1">
      <c r="A195" s="15"/>
      <c r="B195" s="15"/>
      <c r="C195" s="15"/>
      <c r="D195" s="15"/>
      <c r="E195" s="16"/>
      <c r="F195" s="16"/>
      <c r="G195" s="15"/>
      <c r="H195" s="15"/>
      <c r="I195" s="15"/>
      <c r="J195" s="15"/>
      <c r="K195" s="15"/>
      <c r="L195" s="15"/>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ht="15.75" customHeight="1">
      <c r="A196" s="15"/>
      <c r="B196" s="15"/>
      <c r="C196" s="15"/>
      <c r="D196" s="15"/>
      <c r="E196" s="16"/>
      <c r="F196" s="16"/>
      <c r="G196" s="15"/>
      <c r="H196" s="15"/>
      <c r="I196" s="15"/>
      <c r="J196" s="15"/>
      <c r="K196" s="15"/>
      <c r="L196" s="15"/>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ht="15.75" customHeight="1">
      <c r="A197" s="15"/>
      <c r="B197" s="15"/>
      <c r="C197" s="15"/>
      <c r="D197" s="15"/>
      <c r="E197" s="16"/>
      <c r="F197" s="16"/>
      <c r="G197" s="15"/>
      <c r="H197" s="15"/>
      <c r="I197" s="15"/>
      <c r="J197" s="15"/>
      <c r="K197" s="15"/>
      <c r="L197" s="15"/>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ht="15.75" customHeight="1">
      <c r="A198" s="15"/>
      <c r="B198" s="15"/>
      <c r="C198" s="15"/>
      <c r="D198" s="15"/>
      <c r="E198" s="16"/>
      <c r="F198" s="16"/>
      <c r="G198" s="15"/>
      <c r="H198" s="15"/>
      <c r="I198" s="15"/>
      <c r="J198" s="15"/>
      <c r="K198" s="15"/>
      <c r="L198" s="15"/>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ht="15.75" customHeight="1">
      <c r="A199" s="15"/>
      <c r="B199" s="15"/>
      <c r="C199" s="15"/>
      <c r="D199" s="15"/>
      <c r="E199" s="16"/>
      <c r="F199" s="16"/>
      <c r="G199" s="15"/>
      <c r="H199" s="15"/>
      <c r="I199" s="15"/>
      <c r="J199" s="15"/>
      <c r="K199" s="15"/>
      <c r="L199" s="15"/>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ht="15.75" customHeight="1">
      <c r="A200" s="15"/>
      <c r="B200" s="15"/>
      <c r="C200" s="15"/>
      <c r="D200" s="15"/>
      <c r="E200" s="16"/>
      <c r="F200" s="16"/>
      <c r="G200" s="15"/>
      <c r="H200" s="15"/>
      <c r="I200" s="15"/>
      <c r="J200" s="15"/>
      <c r="K200" s="15"/>
      <c r="L200" s="15"/>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ht="15.75" customHeight="1">
      <c r="A201" s="15"/>
      <c r="B201" s="15"/>
      <c r="C201" s="15"/>
      <c r="D201" s="15"/>
      <c r="E201" s="16"/>
      <c r="F201" s="16"/>
      <c r="G201" s="15"/>
      <c r="H201" s="15"/>
      <c r="I201" s="15"/>
      <c r="J201" s="15"/>
      <c r="K201" s="15"/>
      <c r="L201" s="15"/>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ht="15.75" customHeight="1">
      <c r="A202" s="15"/>
      <c r="B202" s="15"/>
      <c r="C202" s="15"/>
      <c r="D202" s="15"/>
      <c r="E202" s="16"/>
      <c r="F202" s="16"/>
      <c r="G202" s="15"/>
      <c r="H202" s="15"/>
      <c r="I202" s="15"/>
      <c r="J202" s="15"/>
      <c r="K202" s="15"/>
      <c r="L202" s="15"/>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ht="15.75" customHeight="1">
      <c r="A203" s="15"/>
      <c r="B203" s="15"/>
      <c r="C203" s="15"/>
      <c r="D203" s="15"/>
      <c r="E203" s="16"/>
      <c r="F203" s="16"/>
      <c r="G203" s="15"/>
      <c r="H203" s="15"/>
      <c r="I203" s="15"/>
      <c r="J203" s="15"/>
      <c r="K203" s="15"/>
      <c r="L203" s="15"/>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ht="15.75" customHeight="1">
      <c r="A204" s="15"/>
      <c r="B204" s="15"/>
      <c r="C204" s="15"/>
      <c r="D204" s="15"/>
      <c r="E204" s="16"/>
      <c r="F204" s="16"/>
      <c r="G204" s="15"/>
      <c r="H204" s="15"/>
      <c r="I204" s="15"/>
      <c r="J204" s="15"/>
      <c r="K204" s="15"/>
      <c r="L204" s="15"/>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ht="15.75" customHeight="1">
      <c r="A205" s="15"/>
      <c r="B205" s="15"/>
      <c r="C205" s="15"/>
      <c r="D205" s="15"/>
      <c r="E205" s="16"/>
      <c r="F205" s="16"/>
      <c r="G205" s="15"/>
      <c r="H205" s="15"/>
      <c r="I205" s="15"/>
      <c r="J205" s="15"/>
      <c r="K205" s="15"/>
      <c r="L205" s="15"/>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ht="15.75" customHeight="1">
      <c r="A206" s="15"/>
      <c r="B206" s="15"/>
      <c r="C206" s="15"/>
      <c r="D206" s="15"/>
      <c r="E206" s="16"/>
      <c r="F206" s="16"/>
      <c r="G206" s="15"/>
      <c r="H206" s="15"/>
      <c r="I206" s="15"/>
      <c r="J206" s="15"/>
      <c r="K206" s="15"/>
      <c r="L206" s="15"/>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ht="15.75" customHeight="1">
      <c r="A207" s="15"/>
      <c r="B207" s="15"/>
      <c r="C207" s="15"/>
      <c r="D207" s="15"/>
      <c r="E207" s="16"/>
      <c r="F207" s="16"/>
      <c r="G207" s="15"/>
      <c r="H207" s="15"/>
      <c r="I207" s="15"/>
      <c r="J207" s="15"/>
      <c r="K207" s="15"/>
      <c r="L207" s="15"/>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ht="15.75" customHeight="1">
      <c r="A208" s="15"/>
      <c r="B208" s="15"/>
      <c r="C208" s="15"/>
      <c r="D208" s="15"/>
      <c r="E208" s="16"/>
      <c r="F208" s="16"/>
      <c r="G208" s="15"/>
      <c r="H208" s="15"/>
      <c r="I208" s="15"/>
      <c r="J208" s="15"/>
      <c r="K208" s="15"/>
      <c r="L208" s="15"/>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ht="15.75" customHeight="1">
      <c r="A209" s="15"/>
      <c r="B209" s="15"/>
      <c r="C209" s="15"/>
      <c r="D209" s="15"/>
      <c r="E209" s="16"/>
      <c r="F209" s="16"/>
      <c r="G209" s="15"/>
      <c r="H209" s="15"/>
      <c r="I209" s="15"/>
      <c r="J209" s="15"/>
      <c r="K209" s="15"/>
      <c r="L209" s="15"/>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ht="15.75" customHeight="1">
      <c r="A210" s="15"/>
      <c r="B210" s="15"/>
      <c r="C210" s="15"/>
      <c r="D210" s="15"/>
      <c r="E210" s="16"/>
      <c r="F210" s="16"/>
      <c r="G210" s="15"/>
      <c r="H210" s="15"/>
      <c r="I210" s="15"/>
      <c r="J210" s="15"/>
      <c r="K210" s="15"/>
      <c r="L210" s="15"/>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ht="15.75" customHeight="1">
      <c r="A211" s="15"/>
      <c r="B211" s="15"/>
      <c r="C211" s="15"/>
      <c r="D211" s="15"/>
      <c r="E211" s="16"/>
      <c r="F211" s="16"/>
      <c r="G211" s="15"/>
      <c r="H211" s="15"/>
      <c r="I211" s="15"/>
      <c r="J211" s="15"/>
      <c r="K211" s="15"/>
      <c r="L211" s="15"/>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ht="15.75" customHeight="1">
      <c r="A212" s="15"/>
      <c r="B212" s="15"/>
      <c r="C212" s="15"/>
      <c r="D212" s="15"/>
      <c r="E212" s="16"/>
      <c r="F212" s="16"/>
      <c r="G212" s="15"/>
      <c r="H212" s="15"/>
      <c r="I212" s="15"/>
      <c r="J212" s="15"/>
      <c r="K212" s="15"/>
      <c r="L212" s="15"/>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ht="15.75" customHeight="1">
      <c r="A213" s="15"/>
      <c r="B213" s="15"/>
      <c r="C213" s="15"/>
      <c r="D213" s="15"/>
      <c r="E213" s="16"/>
      <c r="F213" s="16"/>
      <c r="G213" s="15"/>
      <c r="H213" s="15"/>
      <c r="I213" s="15"/>
      <c r="J213" s="15"/>
      <c r="K213" s="15"/>
      <c r="L213" s="15"/>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ht="15.75" customHeight="1">
      <c r="A214" s="15"/>
      <c r="B214" s="15"/>
      <c r="C214" s="15"/>
      <c r="D214" s="15"/>
      <c r="E214" s="16"/>
      <c r="F214" s="16"/>
      <c r="G214" s="15"/>
      <c r="H214" s="15"/>
      <c r="I214" s="15"/>
      <c r="J214" s="15"/>
      <c r="K214" s="15"/>
      <c r="L214" s="15"/>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ht="15.75" customHeight="1">
      <c r="A215" s="15"/>
      <c r="B215" s="15"/>
      <c r="C215" s="15"/>
      <c r="D215" s="15"/>
      <c r="E215" s="16"/>
      <c r="F215" s="16"/>
      <c r="G215" s="15"/>
      <c r="H215" s="15"/>
      <c r="I215" s="15"/>
      <c r="J215" s="15"/>
      <c r="K215" s="15"/>
      <c r="L215" s="15"/>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ht="15.75" customHeight="1">
      <c r="A216" s="15"/>
      <c r="B216" s="15"/>
      <c r="C216" s="15"/>
      <c r="D216" s="15"/>
      <c r="E216" s="16"/>
      <c r="F216" s="16"/>
      <c r="G216" s="15"/>
      <c r="H216" s="15"/>
      <c r="I216" s="15"/>
      <c r="J216" s="15"/>
      <c r="K216" s="15"/>
      <c r="L216" s="15"/>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ht="15.75" customHeight="1">
      <c r="A217" s="15"/>
      <c r="B217" s="15"/>
      <c r="C217" s="15"/>
      <c r="D217" s="15"/>
      <c r="E217" s="16"/>
      <c r="F217" s="16"/>
      <c r="G217" s="15"/>
      <c r="H217" s="15"/>
      <c r="I217" s="15"/>
      <c r="J217" s="15"/>
      <c r="K217" s="15"/>
      <c r="L217" s="15"/>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ht="15.75" customHeight="1">
      <c r="A218" s="15"/>
      <c r="B218" s="15"/>
      <c r="C218" s="15"/>
      <c r="D218" s="15"/>
      <c r="E218" s="16"/>
      <c r="F218" s="16"/>
      <c r="G218" s="15"/>
      <c r="H218" s="15"/>
      <c r="I218" s="15"/>
      <c r="J218" s="15"/>
      <c r="K218" s="15"/>
      <c r="L218" s="15"/>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ht="15.75" customHeight="1">
      <c r="A219" s="15"/>
      <c r="B219" s="15"/>
      <c r="C219" s="15"/>
      <c r="D219" s="15"/>
      <c r="E219" s="16"/>
      <c r="F219" s="16"/>
      <c r="G219" s="15"/>
      <c r="H219" s="15"/>
      <c r="I219" s="15"/>
      <c r="J219" s="15"/>
      <c r="K219" s="15"/>
      <c r="L219" s="15"/>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ht="15.75" customHeight="1">
      <c r="A220" s="15"/>
      <c r="B220" s="15"/>
      <c r="C220" s="15"/>
      <c r="D220" s="15"/>
      <c r="E220" s="16"/>
      <c r="F220" s="16"/>
      <c r="G220" s="15"/>
      <c r="H220" s="15"/>
      <c r="I220" s="15"/>
      <c r="J220" s="15"/>
      <c r="K220" s="15"/>
      <c r="L220" s="15"/>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ht="15.75" customHeight="1">
      <c r="A221" s="15"/>
      <c r="B221" s="15"/>
      <c r="C221" s="15"/>
      <c r="D221" s="15"/>
      <c r="E221" s="16"/>
      <c r="F221" s="16"/>
      <c r="G221" s="15"/>
      <c r="H221" s="15"/>
      <c r="I221" s="15"/>
      <c r="J221" s="15"/>
      <c r="K221" s="15"/>
      <c r="L221" s="15"/>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ht="15.75" customHeight="1">
      <c r="A222" s="15"/>
      <c r="B222" s="15"/>
      <c r="C222" s="15"/>
      <c r="D222" s="15"/>
      <c r="E222" s="16"/>
      <c r="F222" s="16"/>
      <c r="G222" s="15"/>
      <c r="H222" s="15"/>
      <c r="I222" s="15"/>
      <c r="J222" s="15"/>
      <c r="K222" s="15"/>
      <c r="L222" s="15"/>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ht="15.75" customHeight="1">
      <c r="A223" s="15"/>
      <c r="B223" s="15"/>
      <c r="C223" s="15"/>
      <c r="D223" s="15"/>
      <c r="E223" s="16"/>
      <c r="F223" s="16"/>
      <c r="G223" s="15"/>
      <c r="H223" s="15"/>
      <c r="I223" s="15"/>
      <c r="J223" s="15"/>
      <c r="K223" s="15"/>
      <c r="L223" s="15"/>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ht="15.75" customHeight="1">
      <c r="A224" s="15"/>
      <c r="B224" s="15"/>
      <c r="C224" s="15"/>
      <c r="D224" s="15"/>
      <c r="E224" s="16"/>
      <c r="F224" s="16"/>
      <c r="G224" s="15"/>
      <c r="H224" s="15"/>
      <c r="I224" s="15"/>
      <c r="J224" s="15"/>
      <c r="K224" s="15"/>
      <c r="L224" s="15"/>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ht="15.75" customHeight="1">
      <c r="A225" s="15"/>
      <c r="B225" s="15"/>
      <c r="C225" s="15"/>
      <c r="D225" s="15"/>
      <c r="E225" s="16"/>
      <c r="F225" s="16"/>
      <c r="G225" s="15"/>
      <c r="H225" s="15"/>
      <c r="I225" s="15"/>
      <c r="J225" s="15"/>
      <c r="K225" s="15"/>
      <c r="L225" s="15"/>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ht="15.75" customHeight="1">
      <c r="A226" s="15"/>
      <c r="B226" s="15"/>
      <c r="C226" s="15"/>
      <c r="D226" s="15"/>
      <c r="E226" s="16"/>
      <c r="F226" s="16"/>
      <c r="G226" s="15"/>
      <c r="H226" s="15"/>
      <c r="I226" s="15"/>
      <c r="J226" s="15"/>
      <c r="K226" s="15"/>
      <c r="L226" s="15"/>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ht="15.75" customHeight="1">
      <c r="A227" s="15"/>
      <c r="B227" s="15"/>
      <c r="C227" s="15"/>
      <c r="D227" s="15"/>
      <c r="E227" s="16"/>
      <c r="F227" s="16"/>
      <c r="G227" s="15"/>
      <c r="H227" s="15"/>
      <c r="I227" s="15"/>
      <c r="J227" s="15"/>
      <c r="K227" s="15"/>
      <c r="L227" s="15"/>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ht="15.75" customHeight="1">
      <c r="A228" s="15"/>
      <c r="B228" s="15"/>
      <c r="C228" s="15"/>
      <c r="D228" s="15"/>
      <c r="E228" s="16"/>
      <c r="F228" s="16"/>
      <c r="G228" s="15"/>
      <c r="H228" s="15"/>
      <c r="I228" s="15"/>
      <c r="J228" s="15"/>
      <c r="K228" s="15"/>
      <c r="L228" s="15"/>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M11:AZ11"/>
    <mergeCell ref="M12:V12"/>
    <mergeCell ref="W12:AF12"/>
    <mergeCell ref="AG12:AP12"/>
    <mergeCell ref="AQ12:AZ12"/>
    <mergeCell ref="K11:K14"/>
    <mergeCell ref="L11:L14"/>
    <mergeCell ref="BA11:BA14"/>
    <mergeCell ref="BB11:BE11"/>
    <mergeCell ref="BF11:BI11"/>
    <mergeCell ref="BJ11:BM11"/>
    <mergeCell ref="BN11:BQ11"/>
    <mergeCell ref="AW13:AX13"/>
    <mergeCell ref="BJ12:BJ14"/>
    <mergeCell ref="BK12:BK14"/>
    <mergeCell ref="BL12:BL14"/>
    <mergeCell ref="BM12:BM14"/>
    <mergeCell ref="BN12:BN14"/>
    <mergeCell ref="BO12:BO14"/>
    <mergeCell ref="BP12:BP14"/>
    <mergeCell ref="BQ12:BQ14"/>
    <mergeCell ref="M13:N13"/>
    <mergeCell ref="O13:P13"/>
    <mergeCell ref="Q13:R13"/>
    <mergeCell ref="S13:T13"/>
    <mergeCell ref="W13:X13"/>
    <mergeCell ref="Y13:Z13"/>
    <mergeCell ref="AS13:AT13"/>
    <mergeCell ref="AU13:AV13"/>
    <mergeCell ref="A15:A19"/>
    <mergeCell ref="B15:B16"/>
    <mergeCell ref="B17:B19"/>
    <mergeCell ref="A20:BB20"/>
    <mergeCell ref="BC20:BE20"/>
    <mergeCell ref="A28:BQ28"/>
    <mergeCell ref="G30:I30"/>
    <mergeCell ref="AA13:AB13"/>
    <mergeCell ref="AC13:AD13"/>
    <mergeCell ref="AG13:AH13"/>
    <mergeCell ref="AI13:AJ13"/>
    <mergeCell ref="AK13:AL13"/>
    <mergeCell ref="AM13:AN13"/>
    <mergeCell ref="AQ13:AR13"/>
    <mergeCell ref="A1:A4"/>
    <mergeCell ref="B1:BH4"/>
    <mergeCell ref="BI1:BQ1"/>
    <mergeCell ref="BI2:BQ2"/>
    <mergeCell ref="BI3:BQ3"/>
    <mergeCell ref="BI4:BQ4"/>
    <mergeCell ref="BB5:BF5"/>
    <mergeCell ref="B6:E6"/>
    <mergeCell ref="B7:E7"/>
    <mergeCell ref="B8:E8"/>
    <mergeCell ref="B9:E9"/>
    <mergeCell ref="A11:A14"/>
    <mergeCell ref="B11:B14"/>
    <mergeCell ref="C11:C14"/>
    <mergeCell ref="BB12:BB14"/>
    <mergeCell ref="BC12:BC14"/>
    <mergeCell ref="BD12:BD14"/>
    <mergeCell ref="BE12:BE14"/>
    <mergeCell ref="BF12:BF14"/>
    <mergeCell ref="BG12:BG14"/>
    <mergeCell ref="BH12:BH14"/>
    <mergeCell ref="BI12:BI14"/>
    <mergeCell ref="D11:D14"/>
    <mergeCell ref="E11:E14"/>
    <mergeCell ref="F11:F14"/>
    <mergeCell ref="G11:G14"/>
    <mergeCell ref="H11:H14"/>
    <mergeCell ref="I11:I14"/>
    <mergeCell ref="J11:J14"/>
  </mergeCells>
  <conditionalFormatting sqref="BF15:BQ19">
    <cfRule type="cellIs" dxfId="0" priority="1" operator="between">
      <formula>0.7</formula>
      <formula>1</formula>
    </cfRule>
  </conditionalFormatting>
  <conditionalFormatting sqref="BF15:BQ19">
    <cfRule type="cellIs" dxfId="1" priority="2" operator="between">
      <formula>0.51</formula>
      <formula>0.69</formula>
    </cfRule>
  </conditionalFormatting>
  <conditionalFormatting sqref="BF15:BQ19">
    <cfRule type="cellIs" dxfId="2" priority="3" operator="between">
      <formula>0</formula>
      <formula>0.5</formula>
    </cfRule>
  </conditionalFormatting>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2024-08-13T11:39:31Z</dcterms:created>
  <dc:creator>PERSONERIA</dc:creator>
</cp:coreProperties>
</file>