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aoli\Downloads\"/>
    </mc:Choice>
  </mc:AlternateContent>
  <xr:revisionPtr revIDLastSave="0" documentId="13_ncr:1_{A30BB4B1-31AD-4E2D-916D-32F23AF46C72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FONDIG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6" i="1"/>
  <c r="I5" i="1"/>
  <c r="I4" i="1"/>
  <c r="I3" i="1"/>
  <c r="I2" i="1"/>
  <c r="K5" i="1"/>
  <c r="K4" i="1"/>
  <c r="K3" i="1"/>
  <c r="K2" i="1"/>
  <c r="K7" i="1"/>
  <c r="K6" i="1"/>
</calcChain>
</file>

<file path=xl/sharedStrings.xml><?xml version="1.0" encoding="utf-8"?>
<sst xmlns="http://schemas.openxmlformats.org/spreadsheetml/2006/main" count="43" uniqueCount="31">
  <si>
    <t>CONTRATO</t>
  </si>
  <si>
    <t>MODALIDAD DE CONTRATACIÓN</t>
  </si>
  <si>
    <t>CLASE DE CONTRATO</t>
  </si>
  <si>
    <t>CONTRATISTA</t>
  </si>
  <si>
    <t>VALOR TOTAL FINAL</t>
  </si>
  <si>
    <t>LINK DE ACCESO A SECOP</t>
  </si>
  <si>
    <t>9 9-Licitación Pública (Ley 1150 de 2007)</t>
  </si>
  <si>
    <t>12 12-Contratación Directa (Ley 1150 de 2007)</t>
  </si>
  <si>
    <t>CPS</t>
  </si>
  <si>
    <t>MAURICIO DELGADO</t>
  </si>
  <si>
    <t>MAYERLIN LOPEZ JIMENEZ</t>
  </si>
  <si>
    <t>FABIAN ESTEBAN MORALES BEJARANO</t>
  </si>
  <si>
    <t>https://community.secop.gov.co/Public/Tendering/OpportunityDetail/Index?noticeUID=CO1.NTC.5658114&amp;isFromPublicArea=True&amp;isModal=False</t>
  </si>
  <si>
    <t>https://community.secop.gov.co/Public/Tendering/OpportunityDetail/Index?noticeUID=CO1.NTC.5704655&amp;isFromPublicArea=True&amp;isModal=False</t>
  </si>
  <si>
    <t>https://community.secop.gov.co/Public/Tendering/OpportunityDetail/Index?noticeUID=CO1.NTC.5799767&amp;isFromPublicArea=True&amp;isModal=False</t>
  </si>
  <si>
    <t>COMPRAVENTA</t>
  </si>
  <si>
    <t>INGENIERIA Y SERVICIO ESPECIALIZADO DE COMUNICACIONES S.A</t>
  </si>
  <si>
    <t>https://community.secop.gov.co/Public/Tendering/ContractNoticePhases/View?PPI=CO1.PPI.27780311&amp;isFromPublicArea=True&amp;isModal=False</t>
  </si>
  <si>
    <t>DELTA PLUS COLOMBIA S A S</t>
  </si>
  <si>
    <t>https://community.secop.gov.co/Public/Tendering/OpportunityDetail/Index?noticeUID=CO1.NTC.5134087&amp;isFromPublicArea=True&amp;isModal=False</t>
  </si>
  <si>
    <t>https://community.secop.gov.co/Public/Tendering/OpportunityDetail/Index?noticeUID=CO1.NTC.5134087&amp;isFromPublicArea=True&amp;isModal=False}</t>
  </si>
  <si>
    <t>IMPLEMENTOS DE SEGURIDAD INDUSTRIAL IMPLESEG S.A.S</t>
  </si>
  <si>
    <t>sin inicio de ejecucion del contrato</t>
  </si>
  <si>
    <t>FECHA DE ACTA DE INICIO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</si>
  <si>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</si>
  <si>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</si>
  <si>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</si>
  <si>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</si>
  <si>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</si>
  <si>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FECHA DE SUSCRIPCIÓN</t>
  </si>
  <si>
    <t>FECHA TERMINACIÓN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</si>
</sst>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u/>
      <sz val="9"/>
      <color theme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76923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9" fontId="5" fillId="0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 wrapText="1"/>
    </xf>
  </cellXfs>
  <cellStyles count="4">
    <cellStyle name="Hipervínculo" xfId="2" builtinId="8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Tendering/OpportunityDetail/Index?noticeUID=CO1.NTC.5799767&amp;isFromPublicArea=True&amp;isModal=False" TargetMode="External"/><Relationship Id="rId7" Type="http://schemas.openxmlformats.org/officeDocument/2006/relationships/hyperlink" Target="https://community.secop.gov.co/Public/Tendering/OpportunityDetail/Index?noticeUID=CO1.NTC.5134087&amp;isFromPublicArea=True&amp;isModal=False" TargetMode="External"/><Relationship Id="rId2" Type="http://schemas.openxmlformats.org/officeDocument/2006/relationships/hyperlink" Target="https://community.secop.gov.co/Public/Tendering/OpportunityDetail/Index?noticeUID=CO1.NTC.5704655&amp;isFromPublicArea=True&amp;isModal=False" TargetMode="External"/><Relationship Id="rId1" Type="http://schemas.openxmlformats.org/officeDocument/2006/relationships/hyperlink" Target="https://community.secop.gov.co/Public/Tendering/OpportunityDetail/Index?noticeUID=CO1.NTC.5658114&amp;isFromPublicArea=True&amp;isModal=False" TargetMode="External"/><Relationship Id="rId6" Type="http://schemas.openxmlformats.org/officeDocument/2006/relationships/hyperlink" Target="https://community.secop.gov.co/Public/Tendering/ContractNoticePhases/View?PPI=CO1.PPI.27780311&amp;isFromPublicArea=True&amp;isModal=False" TargetMode="External"/><Relationship Id="rId5" Type="http://schemas.openxmlformats.org/officeDocument/2006/relationships/hyperlink" Target="https://community.secop.gov.co/Public/Tendering/OpportunityDetail/Index?noticeUID=CO1.NTC.5134087&amp;isFromPublicArea=True&amp;isModal=False%7d" TargetMode="External"/><Relationship Id="rId4" Type="http://schemas.openxmlformats.org/officeDocument/2006/relationships/hyperlink" Target="https://community.secop.gov.co/Public/Tendering/OpportunityDetail/Index?noticeUID=CO1.NTC.5134087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showGridLines="0" tabSelected="1" workbookViewId="0">
      <selection sqref="A1:XFD1"/>
    </sheetView>
  </sheetViews>
  <sheetFormatPr baseColWidth="10" defaultColWidth="11.41796875" defaultRowHeight="11.7" x14ac:dyDescent="0.55000000000000004"/>
  <cols>
    <col min="1" max="1" width="11.41796875" style="11"/>
    <col min="2" max="2" width="26.41796875" style="11" customWidth="1"/>
    <col min="3" max="3" width="12.47265625" style="11" customWidth="1"/>
    <col min="4" max="4" width="33.3125" style="11" customWidth="1"/>
    <col min="5" max="5" width="11.41796875" style="11"/>
    <col min="6" max="6" width="14.41796875" style="11" customWidth="1"/>
    <col min="7" max="7" width="15" style="11" bestFit="1" customWidth="1"/>
    <col min="8" max="8" width="14.15625" style="13" bestFit="1" customWidth="1"/>
    <col min="9" max="13" width="14.15625" style="13" customWidth="1"/>
    <col min="14" max="14" width="46.9453125" style="14" customWidth="1"/>
    <col min="15" max="16384" width="11.41796875" style="11"/>
  </cols>
  <sheetData>
    <row r="1" spans="1:14" s="14" customFormat="1" ht="46.8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29</v>
      </c>
      <c r="F1" s="1" t="s">
        <v>23</v>
      </c>
      <c r="G1" s="1" t="s">
        <v>30</v>
      </c>
      <c r="H1" s="2" t="s">
        <v>4</v>
      </c>
      <c r="I1" s="3" t="s">
        <v>24</v>
      </c>
      <c r="J1" s="3" t="s">
        <v>25</v>
      </c>
      <c r="K1" s="3" t="s">
        <v>26</v>
      </c>
      <c r="L1" s="3" t="s">
        <v>27</v>
      </c>
      <c r="M1" s="3" t="s">
        <v>28</v>
      </c>
      <c r="N1" s="1" t="s">
        <v>5</v>
      </c>
    </row>
    <row r="2" spans="1:14" ht="27.3" customHeight="1" x14ac:dyDescent="0.55000000000000004">
      <c r="A2" s="4">
        <v>1</v>
      </c>
      <c r="B2" s="5" t="s">
        <v>6</v>
      </c>
      <c r="C2" s="6" t="s">
        <v>15</v>
      </c>
      <c r="D2" s="16" t="s">
        <v>16</v>
      </c>
      <c r="E2" s="7">
        <v>45289</v>
      </c>
      <c r="F2" s="7">
        <v>45295</v>
      </c>
      <c r="G2" s="7">
        <v>45568</v>
      </c>
      <c r="H2" s="8">
        <v>1724207340</v>
      </c>
      <c r="I2" s="9">
        <f>56/(G2-F2)</f>
        <v>0.20512820512820512</v>
      </c>
      <c r="J2" s="8">
        <v>0</v>
      </c>
      <c r="K2" s="8">
        <f>+H2-J2</f>
        <v>1724207340</v>
      </c>
      <c r="L2" s="8">
        <v>0</v>
      </c>
      <c r="M2" s="8">
        <v>0</v>
      </c>
      <c r="N2" s="10" t="s">
        <v>17</v>
      </c>
    </row>
    <row r="3" spans="1:14" ht="23.4" x14ac:dyDescent="0.55000000000000004">
      <c r="A3" s="4">
        <v>2</v>
      </c>
      <c r="B3" s="5" t="s">
        <v>6</v>
      </c>
      <c r="C3" s="6" t="s">
        <v>15</v>
      </c>
      <c r="D3" s="16" t="s">
        <v>18</v>
      </c>
      <c r="E3" s="7">
        <v>45300</v>
      </c>
      <c r="F3" s="7">
        <v>45303</v>
      </c>
      <c r="G3" s="7">
        <v>45393</v>
      </c>
      <c r="H3" s="8">
        <v>1739899000</v>
      </c>
      <c r="I3" s="9">
        <f>48/(G3-F3)</f>
        <v>0.53333333333333333</v>
      </c>
      <c r="J3" s="8">
        <v>0</v>
      </c>
      <c r="K3" s="8">
        <f t="shared" ref="K3:K5" si="0">+H3-J3</f>
        <v>1739899000</v>
      </c>
      <c r="L3" s="8">
        <v>0</v>
      </c>
      <c r="M3" s="8">
        <v>0</v>
      </c>
      <c r="N3" s="10" t="s">
        <v>19</v>
      </c>
    </row>
    <row r="4" spans="1:14" ht="23.4" x14ac:dyDescent="0.55000000000000004">
      <c r="A4" s="4">
        <v>3</v>
      </c>
      <c r="B4" s="5" t="s">
        <v>6</v>
      </c>
      <c r="C4" s="6" t="s">
        <v>15</v>
      </c>
      <c r="D4" s="16" t="s">
        <v>18</v>
      </c>
      <c r="E4" s="7">
        <v>45300</v>
      </c>
      <c r="F4" s="7">
        <v>45303</v>
      </c>
      <c r="G4" s="7">
        <v>45393</v>
      </c>
      <c r="H4" s="8">
        <v>657260800</v>
      </c>
      <c r="I4" s="9">
        <f>48/(G4-F4)</f>
        <v>0.53333333333333333</v>
      </c>
      <c r="J4" s="8">
        <v>0</v>
      </c>
      <c r="K4" s="8">
        <f t="shared" si="0"/>
        <v>657260800</v>
      </c>
      <c r="L4" s="8">
        <v>0</v>
      </c>
      <c r="M4" s="8">
        <v>0</v>
      </c>
      <c r="N4" s="10" t="s">
        <v>20</v>
      </c>
    </row>
    <row r="5" spans="1:14" ht="29.4" customHeight="1" x14ac:dyDescent="0.55000000000000004">
      <c r="A5" s="4">
        <v>4</v>
      </c>
      <c r="B5" s="5" t="s">
        <v>6</v>
      </c>
      <c r="C5" s="6" t="s">
        <v>15</v>
      </c>
      <c r="D5" s="16" t="s">
        <v>21</v>
      </c>
      <c r="E5" s="7">
        <v>45288</v>
      </c>
      <c r="F5" s="7">
        <v>45343</v>
      </c>
      <c r="G5" s="7">
        <v>45432</v>
      </c>
      <c r="H5" s="8">
        <v>497086800</v>
      </c>
      <c r="I5" s="9">
        <f>8/(G5-F5)</f>
        <v>8.98876404494382E-2</v>
      </c>
      <c r="J5" s="8">
        <v>0</v>
      </c>
      <c r="K5" s="8">
        <f t="shared" si="0"/>
        <v>497086800</v>
      </c>
      <c r="L5" s="8">
        <v>0</v>
      </c>
      <c r="M5" s="8">
        <v>0</v>
      </c>
      <c r="N5" s="10" t="s">
        <v>19</v>
      </c>
    </row>
    <row r="6" spans="1:14" ht="23.4" x14ac:dyDescent="0.55000000000000004">
      <c r="A6" s="4">
        <v>5</v>
      </c>
      <c r="B6" s="5" t="s">
        <v>6</v>
      </c>
      <c r="C6" s="6" t="s">
        <v>8</v>
      </c>
      <c r="D6" s="16" t="s">
        <v>9</v>
      </c>
      <c r="E6" s="7">
        <v>45336</v>
      </c>
      <c r="F6" s="7">
        <v>45342</v>
      </c>
      <c r="G6" s="7">
        <v>45462</v>
      </c>
      <c r="H6" s="8">
        <v>32000000</v>
      </c>
      <c r="I6" s="9">
        <f>9/(G6-F6)</f>
        <v>7.4999999999999997E-2</v>
      </c>
      <c r="J6" s="8">
        <v>0</v>
      </c>
      <c r="K6" s="8">
        <f t="shared" ref="K6:K7" si="1">+H6-J6</f>
        <v>32000000</v>
      </c>
      <c r="L6" s="8">
        <v>0</v>
      </c>
      <c r="M6" s="8">
        <v>0</v>
      </c>
      <c r="N6" s="10" t="s">
        <v>12</v>
      </c>
    </row>
    <row r="7" spans="1:14" ht="28.8" customHeight="1" x14ac:dyDescent="0.55000000000000004">
      <c r="A7" s="4">
        <v>6</v>
      </c>
      <c r="B7" s="5" t="s">
        <v>7</v>
      </c>
      <c r="C7" s="6" t="s">
        <v>8</v>
      </c>
      <c r="D7" s="16" t="s">
        <v>10</v>
      </c>
      <c r="E7" s="7">
        <v>45343</v>
      </c>
      <c r="F7" s="7">
        <v>45344</v>
      </c>
      <c r="G7" s="7">
        <v>45464</v>
      </c>
      <c r="H7" s="8">
        <v>23488000</v>
      </c>
      <c r="I7" s="9">
        <f>7/(G7-F7)</f>
        <v>5.8333333333333334E-2</v>
      </c>
      <c r="J7" s="8">
        <v>0</v>
      </c>
      <c r="K7" s="8">
        <f t="shared" si="1"/>
        <v>23488000</v>
      </c>
      <c r="L7" s="8">
        <v>0</v>
      </c>
      <c r="M7" s="8">
        <v>0</v>
      </c>
      <c r="N7" s="10" t="s">
        <v>13</v>
      </c>
    </row>
    <row r="8" spans="1:14" ht="28.8" customHeight="1" x14ac:dyDescent="0.55000000000000004">
      <c r="A8" s="4">
        <v>7</v>
      </c>
      <c r="B8" s="5" t="s">
        <v>7</v>
      </c>
      <c r="C8" s="6" t="s">
        <v>8</v>
      </c>
      <c r="D8" s="16" t="s">
        <v>11</v>
      </c>
      <c r="E8" s="7">
        <v>45349</v>
      </c>
      <c r="F8" s="7" t="s">
        <v>22</v>
      </c>
      <c r="G8" s="7">
        <v>45444</v>
      </c>
      <c r="H8" s="8">
        <v>32000000</v>
      </c>
      <c r="I8" s="9"/>
      <c r="J8" s="8"/>
      <c r="K8" s="8"/>
      <c r="L8" s="8"/>
      <c r="M8" s="8"/>
      <c r="N8" s="10" t="s">
        <v>14</v>
      </c>
    </row>
    <row r="12" spans="1:14" x14ac:dyDescent="0.55000000000000004">
      <c r="F12" s="12"/>
    </row>
    <row r="13" spans="1:14" x14ac:dyDescent="0.55000000000000004">
      <c r="F13" s="15"/>
    </row>
  </sheetData>
  <dataValidations count="2">
    <dataValidation type="list" allowBlank="1" showInputMessage="1" showErrorMessage="1" sqref="B2:B5" xr:uid="{00000000-0002-0000-0000-000000000000}">
      <formula1>#REF!</formula1>
    </dataValidation>
    <dataValidation type="list" allowBlank="1" showInputMessage="1" showErrorMessage="1" sqref="C1:C5" xr:uid="{00000000-0002-0000-0000-000001000000}">
      <formula1>#REF!</formula1>
    </dataValidation>
  </dataValidations>
  <hyperlinks>
    <hyperlink ref="N6" r:id="rId1" xr:uid="{00000000-0004-0000-0000-000000000000}"/>
    <hyperlink ref="N7" r:id="rId2" xr:uid="{00000000-0004-0000-0000-000001000000}"/>
    <hyperlink ref="N8" r:id="rId3" xr:uid="{00000000-0004-0000-0000-000002000000}"/>
    <hyperlink ref="N3" r:id="rId4" xr:uid="{00000000-0004-0000-0000-000003000000}"/>
    <hyperlink ref="N4" r:id="rId5" xr:uid="{00000000-0004-0000-0000-000004000000}"/>
    <hyperlink ref="N2" r:id="rId6" xr:uid="{00000000-0004-0000-0000-000005000000}"/>
    <hyperlink ref="N5" r:id="rId7" xr:uid="{00000000-0004-0000-0000-000006000000}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Johanna Parra Sanchez</dc:creator>
  <cp:lastModifiedBy>Lady Paola Cubides Suárez</cp:lastModifiedBy>
  <dcterms:created xsi:type="dcterms:W3CDTF">2024-04-24T22:39:29Z</dcterms:created>
  <dcterms:modified xsi:type="dcterms:W3CDTF">2024-05-03T16:13:14Z</dcterms:modified>
</cp:coreProperties>
</file>